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<sst xmlns="http://schemas.openxmlformats.org/spreadsheetml/2006/main" count="63" uniqueCount="39">
  <si>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</si>
  <si>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</si>
  <si>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</si>
  <si>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</si>
  <si>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</si>
  <si>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</si>
  <si>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</si>
  <si>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</si>
  <si>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</si>
  <si>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</si>
  <si>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</si>
  <si>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</si>
  <si>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</si>
  <si>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</si>
  <si>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</si>
  <si>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</si>
  <si>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</si>
  <si>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</si>
  <si>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</si>
  <si>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</si>
  <si>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</si>
  <si>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</si>
  <si>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</si>
  <si>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</si>
  <si>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</si>
  <si>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It's Complicated</t>
  </si>
  <si>
    <t>UIP</t>
  </si>
  <si>
    <t>31+1</t>
  </si>
  <si>
    <t>The Princess and the Frog</t>
  </si>
  <si>
    <t>Forum Hungary</t>
  </si>
  <si>
    <t>Alvin and the Chipmunks: he Squeakuel</t>
  </si>
  <si>
    <t>Love Happens</t>
  </si>
  <si>
    <t>Budapest Film</t>
  </si>
  <si>
    <t>Law Abiding Citizen</t>
  </si>
  <si>
    <t>Palace Pictures</t>
  </si>
  <si>
    <t>The Twilight Saga: New Moon</t>
  </si>
  <si>
    <t>Arthur et la vengeance de Maltazard</t>
  </si>
  <si>
    <t>Poligamy (local)</t>
  </si>
  <si>
    <t>Skyfilm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</si>
</sst>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79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0" fontId="11" fillId="24" borderId="18" xfId="0" applyNumberFormat="1" applyFont="1" applyFill="1" applyBorder="1" applyAlignment="1" applyProtection="1">
      <alignment vertical="center"/>
      <protection/>
    </xf>
    <xf numFmtId="182" fontId="11" fillId="24" borderId="19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vertical="center"/>
      <protection/>
    </xf>
    <xf numFmtId="182" fontId="11" fillId="24" borderId="20" xfId="0" applyNumberFormat="1" applyFont="1" applyFill="1" applyBorder="1" applyAlignment="1" applyProtection="1">
      <alignment horizontal="right" vertical="center"/>
      <protection/>
    </xf>
    <xf numFmtId="185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85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89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0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83" fontId="14" fillId="25" borderId="26" xfId="55" applyNumberFormat="1" applyFont="1" applyFill="1" applyBorder="1" applyAlignment="1" applyProtection="1">
      <alignment horizontal="right"/>
      <protection/>
    </xf>
    <xf numFmtId="190" fontId="16" fillId="25" borderId="26" xfId="39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34" fillId="25" borderId="26" xfId="0" applyNumberFormat="1" applyFont="1" applyFill="1" applyBorder="1" applyAlignment="1">
      <alignment vertical="center"/>
    </xf>
    <xf numFmtId="190" fontId="14" fillId="25" borderId="26" xfId="40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/>
    </xf>
    <xf numFmtId="3" fontId="39" fillId="25" borderId="26" xfId="0" applyNumberFormat="1" applyFont="1" applyFill="1" applyBorder="1" applyAlignment="1">
      <alignment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0" fontId="14" fillId="25" borderId="26" xfId="0" applyFont="1" applyFill="1" applyBorder="1" applyAlignment="1">
      <alignment/>
    </xf>
    <xf numFmtId="3" fontId="14" fillId="25" borderId="26" xfId="39" applyNumberFormat="1" applyFont="1" applyFill="1" applyBorder="1" applyAlignment="1">
      <alignment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79" fontId="4" fillId="0" borderId="28" xfId="39" applyFont="1" applyFill="1" applyBorder="1" applyAlignment="1" applyProtection="1">
      <alignment horizontal="center" vertical="center"/>
      <protection/>
    </xf>
    <xf numFmtId="179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975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591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31 DECEMBER 2009 - 3 JANUARY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F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421875" style="0" customWidth="1"/>
    <col min="4" max="4" width="12.8515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2.7109375" style="0" customWidth="1"/>
    <col min="16" max="16" width="8.28125" style="0" customWidth="1"/>
    <col min="17" max="17" width="16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40164</v>
      </c>
      <c r="E4" s="58" t="s">
        <v>22</v>
      </c>
      <c r="F4" s="59" t="s">
        <v>23</v>
      </c>
      <c r="G4" s="59" t="s">
        <v>24</v>
      </c>
      <c r="H4" s="59">
        <v>3</v>
      </c>
      <c r="I4" s="60">
        <v>12562065</v>
      </c>
      <c r="J4" s="60">
        <v>8794</v>
      </c>
      <c r="K4" s="60">
        <v>27764510</v>
      </c>
      <c r="L4" s="60">
        <v>19122</v>
      </c>
      <c r="M4" s="60">
        <v>49662535</v>
      </c>
      <c r="N4" s="60">
        <v>34625</v>
      </c>
      <c r="O4" s="60">
        <v>37100045</v>
      </c>
      <c r="P4" s="60">
        <v>25078</v>
      </c>
      <c r="Q4" s="61">
        <f>+I4+K4+M4+O4</f>
        <v>127089155</v>
      </c>
      <c r="R4" s="61">
        <f>+J4+L4+N4+P4</f>
        <v>87619</v>
      </c>
      <c r="S4" s="62" t="e">
        <f aca="true" t="shared" si="0" ref="S4:S9">IF(Q4&lt;&gt;0,R4/G4,"")</f>
        <v>#VALUE!</v>
      </c>
      <c r="T4" s="62">
        <f aca="true" t="shared" si="1" ref="T4:T9">IF(Q4&lt;&gt;0,Q4/R4,"")</f>
        <v>1450.4748399319783</v>
      </c>
      <c r="U4" s="63">
        <v>128394855</v>
      </c>
      <c r="V4" s="64">
        <f aca="true" t="shared" si="2" ref="V4:V9">IF(U4&lt;&gt;0,-(U4-Q4)/U4,"")</f>
        <v>-0.010169410604498132</v>
      </c>
      <c r="W4" s="65">
        <v>626618805</v>
      </c>
      <c r="X4" s="65">
        <v>449025</v>
      </c>
      <c r="Y4" s="50">
        <f aca="true" t="shared" si="3" ref="Y4:Y9">W4/X4</f>
        <v>1395.509837982295</v>
      </c>
    </row>
    <row r="5" spans="1:25" ht="30" customHeight="1">
      <c r="A5" s="40">
        <v>2</v>
      </c>
      <c r="B5" s="41"/>
      <c r="C5" s="56" t="s">
        <v>25</v>
      </c>
      <c r="D5" s="57">
        <v>40171</v>
      </c>
      <c r="E5" s="58" t="s">
        <v>26</v>
      </c>
      <c r="F5" s="59" t="s">
        <v>27</v>
      </c>
      <c r="G5" s="59">
        <v>32</v>
      </c>
      <c r="H5" s="59">
        <v>2</v>
      </c>
      <c r="I5" s="66">
        <v>3913960</v>
      </c>
      <c r="J5" s="66">
        <v>3259</v>
      </c>
      <c r="K5" s="67">
        <v>8721840</v>
      </c>
      <c r="L5" s="67">
        <v>7254</v>
      </c>
      <c r="M5" s="67">
        <v>19450985</v>
      </c>
      <c r="N5" s="67">
        <v>15958</v>
      </c>
      <c r="O5" s="67">
        <v>10967695</v>
      </c>
      <c r="P5" s="67">
        <v>8997</v>
      </c>
      <c r="Q5" s="61">
        <f aca="true" t="shared" si="4" ref="Q5:R7">+I5+K5+M5+O5</f>
        <v>43054480</v>
      </c>
      <c r="R5" s="61">
        <f t="shared" si="4"/>
        <v>35468</v>
      </c>
      <c r="S5" s="62">
        <f t="shared" si="0"/>
        <v>1108.375</v>
      </c>
      <c r="T5" s="62">
        <f t="shared" si="1"/>
        <v>1213.8964700575166</v>
      </c>
      <c r="U5" s="63">
        <v>38111385</v>
      </c>
      <c r="V5" s="64">
        <f t="shared" si="2"/>
        <v>0.12970126905647747</v>
      </c>
      <c r="W5" s="48">
        <v>126744731</v>
      </c>
      <c r="X5" s="48">
        <v>108350</v>
      </c>
      <c r="Y5" s="50">
        <f t="shared" si="3"/>
        <v>1169.7713982464236</v>
      </c>
    </row>
    <row r="6" spans="1:25" ht="30" customHeight="1">
      <c r="A6" s="40">
        <v>3</v>
      </c>
      <c r="B6" s="41"/>
      <c r="C6" s="68" t="s">
        <v>28</v>
      </c>
      <c r="D6" s="57">
        <v>40171</v>
      </c>
      <c r="E6" s="58" t="s">
        <v>29</v>
      </c>
      <c r="F6" s="59">
        <v>38</v>
      </c>
      <c r="G6" s="59" t="s">
        <v>24</v>
      </c>
      <c r="H6" s="59">
        <v>2</v>
      </c>
      <c r="I6" s="67">
        <v>4839325</v>
      </c>
      <c r="J6" s="67">
        <v>4591</v>
      </c>
      <c r="K6" s="67">
        <v>4686085</v>
      </c>
      <c r="L6" s="67">
        <v>4366</v>
      </c>
      <c r="M6" s="67">
        <v>13349145</v>
      </c>
      <c r="N6" s="67">
        <v>12316</v>
      </c>
      <c r="O6" s="67">
        <v>7809060</v>
      </c>
      <c r="P6" s="67">
        <v>7154</v>
      </c>
      <c r="Q6" s="61">
        <f t="shared" si="4"/>
        <v>30683615</v>
      </c>
      <c r="R6" s="61">
        <f t="shared" si="4"/>
        <v>28427</v>
      </c>
      <c r="S6" s="62" t="e">
        <f t="shared" si="0"/>
        <v>#VALUE!</v>
      </c>
      <c r="T6" s="62">
        <f t="shared" si="1"/>
        <v>1079.3828050796778</v>
      </c>
      <c r="U6" s="63">
        <v>32161725</v>
      </c>
      <c r="V6" s="64">
        <f t="shared" si="2"/>
        <v>-0.045958666707087384</v>
      </c>
      <c r="W6" s="48">
        <v>112579320</v>
      </c>
      <c r="X6" s="48">
        <v>107229</v>
      </c>
      <c r="Y6" s="50">
        <f t="shared" si="3"/>
        <v>1049.8962034524243</v>
      </c>
    </row>
    <row r="7" spans="1:25" ht="30" customHeight="1">
      <c r="A7" s="40">
        <v>4</v>
      </c>
      <c r="B7" s="41"/>
      <c r="C7" s="56" t="s">
        <v>30</v>
      </c>
      <c r="D7" s="57">
        <v>40171</v>
      </c>
      <c r="E7" s="58" t="s">
        <v>22</v>
      </c>
      <c r="F7" s="59">
        <v>27</v>
      </c>
      <c r="G7" s="59" t="s">
        <v>24</v>
      </c>
      <c r="H7" s="59">
        <v>2</v>
      </c>
      <c r="I7" s="60">
        <v>3570080</v>
      </c>
      <c r="J7" s="60">
        <v>3424</v>
      </c>
      <c r="K7" s="60">
        <v>3565530</v>
      </c>
      <c r="L7" s="60">
        <v>3369</v>
      </c>
      <c r="M7" s="60">
        <v>9636730</v>
      </c>
      <c r="N7" s="60">
        <v>8985</v>
      </c>
      <c r="O7" s="60">
        <v>6729970</v>
      </c>
      <c r="P7" s="60">
        <v>6219</v>
      </c>
      <c r="Q7" s="61">
        <f t="shared" si="4"/>
        <v>23502310</v>
      </c>
      <c r="R7" s="61">
        <f t="shared" si="4"/>
        <v>21997</v>
      </c>
      <c r="S7" s="62" t="e">
        <f t="shared" si="0"/>
        <v>#VALUE!</v>
      </c>
      <c r="T7" s="62">
        <f t="shared" si="1"/>
        <v>1068.4325135245715</v>
      </c>
      <c r="U7" s="63">
        <v>20758445</v>
      </c>
      <c r="V7" s="64">
        <f t="shared" si="2"/>
        <v>0.13218066189447233</v>
      </c>
      <c r="W7" s="65">
        <v>72764280</v>
      </c>
      <c r="X7" s="65">
        <v>69396</v>
      </c>
      <c r="Y7" s="50">
        <f t="shared" si="3"/>
        <v>1048.5370914750129</v>
      </c>
    </row>
    <row r="8" spans="1:25" ht="30" customHeight="1">
      <c r="A8" s="40">
        <v>5</v>
      </c>
      <c r="B8" s="41"/>
      <c r="C8" s="68" t="s">
        <v>37</v>
      </c>
      <c r="D8" s="57">
        <v>40157</v>
      </c>
      <c r="E8" s="58" t="s">
        <v>38</v>
      </c>
      <c r="F8" s="59">
        <v>31</v>
      </c>
      <c r="G8" s="59" t="s">
        <v>24</v>
      </c>
      <c r="H8" s="59">
        <v>4</v>
      </c>
      <c r="I8" s="76"/>
      <c r="J8" s="76"/>
      <c r="K8" s="76"/>
      <c r="L8" s="76"/>
      <c r="M8" s="76"/>
      <c r="N8" s="76"/>
      <c r="O8" s="76"/>
      <c r="P8" s="76"/>
      <c r="Q8" s="61">
        <v>11313435</v>
      </c>
      <c r="R8" s="51">
        <v>9427</v>
      </c>
      <c r="S8" s="62" t="e">
        <f t="shared" si="0"/>
        <v>#VALUE!</v>
      </c>
      <c r="T8" s="62">
        <f t="shared" si="1"/>
        <v>1200.109791025777</v>
      </c>
      <c r="U8" s="63">
        <v>12710840</v>
      </c>
      <c r="V8" s="64">
        <f t="shared" si="2"/>
        <v>-0.10993805287455431</v>
      </c>
      <c r="W8" s="51">
        <v>97695625</v>
      </c>
      <c r="X8" s="51">
        <v>93407</v>
      </c>
      <c r="Y8" s="50">
        <f t="shared" si="3"/>
        <v>1045.9133148479236</v>
      </c>
    </row>
    <row r="9" spans="1:25" ht="30" customHeight="1">
      <c r="A9" s="40">
        <v>6</v>
      </c>
      <c r="B9" s="41"/>
      <c r="C9" s="56" t="s">
        <v>31</v>
      </c>
      <c r="D9" s="57">
        <v>40178</v>
      </c>
      <c r="E9" s="58" t="s">
        <v>32</v>
      </c>
      <c r="F9" s="59">
        <v>20</v>
      </c>
      <c r="G9" s="59" t="s">
        <v>24</v>
      </c>
      <c r="H9" s="59">
        <v>1</v>
      </c>
      <c r="I9" s="69">
        <v>1115920</v>
      </c>
      <c r="J9" s="69">
        <v>932</v>
      </c>
      <c r="K9" s="70">
        <v>2273555</v>
      </c>
      <c r="L9" s="70">
        <v>1861</v>
      </c>
      <c r="M9" s="70">
        <v>4429540</v>
      </c>
      <c r="N9" s="70">
        <v>3594</v>
      </c>
      <c r="O9" s="70">
        <v>2616070</v>
      </c>
      <c r="P9" s="70">
        <v>2117</v>
      </c>
      <c r="Q9" s="61">
        <f>+I9+K9+M9+O9</f>
        <v>10435085</v>
      </c>
      <c r="R9" s="61">
        <f>+J9+L9+N9+P9</f>
        <v>8504</v>
      </c>
      <c r="S9" s="62" t="e">
        <f t="shared" si="0"/>
        <v>#VALUE!</v>
      </c>
      <c r="T9" s="62">
        <f t="shared" si="1"/>
        <v>1227.0796095954845</v>
      </c>
      <c r="U9" s="63">
        <v>0</v>
      </c>
      <c r="V9" s="64">
        <f t="shared" si="2"/>
      </c>
      <c r="W9" s="67">
        <v>10447085</v>
      </c>
      <c r="X9" s="67">
        <v>8728</v>
      </c>
      <c r="Y9" s="50">
        <f t="shared" si="3"/>
        <v>1196.9620760769935</v>
      </c>
    </row>
    <row r="10" spans="1:25" ht="30" customHeight="1">
      <c r="A10" s="40">
        <v>7</v>
      </c>
      <c r="B10" s="41"/>
      <c r="C10" s="56" t="s">
        <v>33</v>
      </c>
      <c r="D10" s="57">
        <v>40150</v>
      </c>
      <c r="E10" s="58" t="s">
        <v>34</v>
      </c>
      <c r="F10" s="59">
        <v>20</v>
      </c>
      <c r="G10" s="59" t="s">
        <v>24</v>
      </c>
      <c r="H10" s="59">
        <v>5</v>
      </c>
      <c r="I10" s="71">
        <v>151230</v>
      </c>
      <c r="J10" s="71">
        <v>122</v>
      </c>
      <c r="K10" s="71">
        <v>1299750</v>
      </c>
      <c r="L10" s="71">
        <v>1019</v>
      </c>
      <c r="M10" s="71">
        <v>2227540</v>
      </c>
      <c r="N10" s="71">
        <v>1739</v>
      </c>
      <c r="O10" s="71">
        <v>1246010</v>
      </c>
      <c r="P10" s="71">
        <v>970</v>
      </c>
      <c r="Q10" s="61">
        <f aca="true" t="shared" si="5" ref="Q10:R13">+I10+K10+M10+O10</f>
        <v>4924530</v>
      </c>
      <c r="R10" s="61">
        <f t="shared" si="5"/>
        <v>3850</v>
      </c>
      <c r="S10" s="62" t="e">
        <f>IF(Q10&lt;&gt;0,R10/G10,"")</f>
        <v>#VALUE!</v>
      </c>
      <c r="T10" s="62">
        <f>IF(Q10&lt;&gt;0,Q10/R10,"")</f>
        <v>1279.0987012987014</v>
      </c>
      <c r="U10" s="63">
        <v>4236890</v>
      </c>
      <c r="V10" s="64">
        <f>IF(U10&lt;&gt;0,-(U10-Q10)/U10,"")</f>
        <v>0.16229828954728587</v>
      </c>
      <c r="W10" s="48">
        <v>54136300</v>
      </c>
      <c r="X10" s="48">
        <v>45183</v>
      </c>
      <c r="Y10" s="50">
        <f>W10/X10</f>
        <v>1198.1563862514663</v>
      </c>
    </row>
    <row r="11" spans="1:25" ht="30" customHeight="1">
      <c r="A11" s="40">
        <v>8</v>
      </c>
      <c r="B11" s="41"/>
      <c r="C11" s="68" t="s">
        <v>35</v>
      </c>
      <c r="D11" s="57">
        <v>40137</v>
      </c>
      <c r="E11" s="58" t="s">
        <v>29</v>
      </c>
      <c r="F11" s="59">
        <v>35</v>
      </c>
      <c r="G11" s="59" t="s">
        <v>24</v>
      </c>
      <c r="H11" s="59">
        <v>7</v>
      </c>
      <c r="I11" s="67">
        <v>521480</v>
      </c>
      <c r="J11" s="67">
        <v>468</v>
      </c>
      <c r="K11" s="67">
        <v>930540</v>
      </c>
      <c r="L11" s="67">
        <v>767</v>
      </c>
      <c r="M11" s="67">
        <v>2219340</v>
      </c>
      <c r="N11" s="67">
        <v>1852</v>
      </c>
      <c r="O11" s="67">
        <v>1132490</v>
      </c>
      <c r="P11" s="67">
        <v>937</v>
      </c>
      <c r="Q11" s="61">
        <f t="shared" si="5"/>
        <v>4803850</v>
      </c>
      <c r="R11" s="61">
        <f t="shared" si="5"/>
        <v>4024</v>
      </c>
      <c r="S11" s="62" t="e">
        <f>IF(Q11&lt;&gt;0,R11/G11,"")</f>
        <v>#VALUE!</v>
      </c>
      <c r="T11" s="62">
        <f>IF(Q11&lt;&gt;0,Q11/R11,"")</f>
        <v>1193.7997017892644</v>
      </c>
      <c r="U11" s="63">
        <v>5097940</v>
      </c>
      <c r="V11" s="64">
        <f>IF(U11&lt;&gt;0,-(U11-Q11)/U11,"")</f>
        <v>-0.0576880073127577</v>
      </c>
      <c r="W11" s="48">
        <v>302532230</v>
      </c>
      <c r="X11" s="48">
        <v>277456</v>
      </c>
      <c r="Y11" s="50">
        <f>W11/X11</f>
        <v>1090.3791231762875</v>
      </c>
    </row>
    <row r="12" spans="1:25" ht="30" customHeight="1">
      <c r="A12" s="40">
        <v>9</v>
      </c>
      <c r="B12" s="41"/>
      <c r="C12" s="72">
        <v>2012</v>
      </c>
      <c r="D12" s="57">
        <v>40129</v>
      </c>
      <c r="E12" s="73" t="s">
        <v>22</v>
      </c>
      <c r="F12" s="74">
        <v>39</v>
      </c>
      <c r="G12" s="74" t="s">
        <v>24</v>
      </c>
      <c r="H12" s="74">
        <v>8</v>
      </c>
      <c r="I12" s="60">
        <v>229410</v>
      </c>
      <c r="J12" s="60">
        <v>184</v>
      </c>
      <c r="K12" s="60">
        <v>821750</v>
      </c>
      <c r="L12" s="60">
        <v>681</v>
      </c>
      <c r="M12" s="60">
        <v>1813150</v>
      </c>
      <c r="N12" s="60">
        <v>1500</v>
      </c>
      <c r="O12" s="60">
        <v>951070</v>
      </c>
      <c r="P12" s="60">
        <v>815</v>
      </c>
      <c r="Q12" s="61">
        <f t="shared" si="5"/>
        <v>3815380</v>
      </c>
      <c r="R12" s="61">
        <f t="shared" si="5"/>
        <v>3180</v>
      </c>
      <c r="S12" s="62" t="e">
        <f>IF(Q12&lt;&gt;0,R12/G12,"")</f>
        <v>#VALUE!</v>
      </c>
      <c r="T12" s="62">
        <f>IF(Q12&lt;&gt;0,Q12/R12,"")</f>
        <v>1199.8050314465409</v>
      </c>
      <c r="U12" s="63">
        <v>4132400</v>
      </c>
      <c r="V12" s="64">
        <f>IF(U12&lt;&gt;0,-(U12-Q12)/U12,"")</f>
        <v>-0.07671570999903204</v>
      </c>
      <c r="W12" s="65">
        <v>261262675</v>
      </c>
      <c r="X12" s="65">
        <v>225657</v>
      </c>
      <c r="Y12" s="50">
        <f>W12/X12</f>
        <v>1157.7867072592474</v>
      </c>
    </row>
    <row r="13" spans="1:25" ht="30" customHeight="1">
      <c r="A13" s="40">
        <v>10</v>
      </c>
      <c r="B13" s="41"/>
      <c r="C13" s="75" t="s">
        <v>36</v>
      </c>
      <c r="D13" s="57">
        <v>40150</v>
      </c>
      <c r="E13" s="58" t="s">
        <v>29</v>
      </c>
      <c r="F13" s="59">
        <v>30</v>
      </c>
      <c r="G13" s="59" t="s">
        <v>24</v>
      </c>
      <c r="H13" s="59">
        <v>5</v>
      </c>
      <c r="I13" s="67">
        <v>678495</v>
      </c>
      <c r="J13" s="67">
        <v>678</v>
      </c>
      <c r="K13" s="67">
        <v>359960</v>
      </c>
      <c r="L13" s="67">
        <v>332</v>
      </c>
      <c r="M13" s="67">
        <v>1398995</v>
      </c>
      <c r="N13" s="67">
        <v>1321</v>
      </c>
      <c r="O13" s="67">
        <v>1034280</v>
      </c>
      <c r="P13" s="67">
        <v>965</v>
      </c>
      <c r="Q13" s="61">
        <f t="shared" si="5"/>
        <v>3471730</v>
      </c>
      <c r="R13" s="61">
        <f t="shared" si="5"/>
        <v>3296</v>
      </c>
      <c r="S13" s="62" t="e">
        <f>IF(Q13&lt;&gt;0,R13/G13,"")</f>
        <v>#VALUE!</v>
      </c>
      <c r="T13" s="62">
        <f>IF(Q13&lt;&gt;0,Q13/R13,"")</f>
        <v>1053.316140776699</v>
      </c>
      <c r="U13" s="63">
        <v>3038030</v>
      </c>
      <c r="V13" s="64">
        <f>IF(U13&lt;&gt;0,-(U13-Q13)/U13,"")</f>
        <v>0.1427569839665836</v>
      </c>
      <c r="W13" s="48">
        <v>45526065</v>
      </c>
      <c r="X13" s="48">
        <v>43699</v>
      </c>
      <c r="Y13" s="50">
        <f>W13/X13</f>
        <v>1041.810224490263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32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263093570</v>
      </c>
      <c r="R15" s="27">
        <f>SUM(R4:R14)</f>
        <v>205792</v>
      </c>
      <c r="S15" s="28">
        <f>R15/G15</f>
        <v>6431</v>
      </c>
      <c r="T15" s="49">
        <f>Q15/R15</f>
        <v>1278.4441086145234</v>
      </c>
      <c r="U15" s="39">
        <v>251536160</v>
      </c>
      <c r="V15" s="38">
        <f>IF(U15&lt;&gt;0,-(U15-Q15)/U15,"")</f>
        <v>0.04594731031912072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Film New Europe1</cp:lastModifiedBy>
  <cp:lastPrinted>2008-10-22T07:58:06Z</cp:lastPrinted>
  <dcterms:created xsi:type="dcterms:W3CDTF">2006-04-04T07:29:08Z</dcterms:created>
  <dcterms:modified xsi:type="dcterms:W3CDTF">2010-01-11T11:12:22Z</dcterms:modified>
  <cp:category/>
  <cp:version/>
  <cp:contentType/>
  <cp:contentStatus/>
</cp:coreProperties>
</file>