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<sst xmlns="http://schemas.openxmlformats.org/spreadsheetml/2006/main" count="64" uniqueCount="41">
  <si>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</si>
  <si>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</si>
  <si>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</si>
  <si>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</si>
  <si>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</si>
  <si>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</si>
  <si>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</si>
  <si>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</si>
  <si>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</si>
  <si>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</si>
  <si>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</si>
  <si>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</si>
  <si>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</si>
  <si>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</si>
  <si>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</si>
  <si>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</si>
  <si>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</si>
  <si>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</si>
  <si>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</si>
  <si>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</si>
  <si>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</si>
  <si>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Valami Amerika 2 (local)</t>
  </si>
  <si>
    <t>Budapest Film</t>
  </si>
  <si>
    <t>n/a</t>
  </si>
  <si>
    <t>RocknRolla</t>
  </si>
  <si>
    <t>InterCom</t>
  </si>
  <si>
    <t>Bedtime Stories</t>
  </si>
  <si>
    <t>Forum Hungary</t>
  </si>
  <si>
    <t>Four Christmases</t>
  </si>
  <si>
    <t>Tale of Despereaux</t>
  </si>
  <si>
    <t>UIP</t>
  </si>
  <si>
    <t>30+1</t>
  </si>
  <si>
    <t>Australia</t>
  </si>
  <si>
    <t>Saw V.</t>
  </si>
  <si>
    <t>Kaméleon (local)</t>
  </si>
  <si>
    <t>Hungaricom</t>
  </si>
  <si>
    <t>33+1</t>
  </si>
  <si>
    <t>Sex Drive</t>
  </si>
  <si>
    <t>SPI</t>
  </si>
  <si>
    <t>Righteous Kill</t>
  </si>
  <si>
    <t>Best Hollywood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</si>
</sst>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\ &quot;Ft&quot;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4" fillId="34" borderId="26" xfId="40" applyNumberFormat="1" applyFont="1" applyFill="1" applyBorder="1" applyAlignment="1" applyProtection="1">
      <alignment horizontal="right" vertical="center"/>
      <protection locked="0"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4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5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1" applyNumberFormat="1" applyFont="1" applyBorder="1" applyAlignment="1">
      <alignment/>
    </xf>
    <xf numFmtId="3" fontId="16" fillId="34" borderId="31" xfId="40" applyNumberFormat="1" applyFont="1" applyFill="1" applyBorder="1" applyAlignment="1" applyProtection="1">
      <alignment horizontal="right" vertical="center"/>
      <protection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4" fillId="34" borderId="26" xfId="40" applyNumberFormat="1" applyFont="1" applyFill="1" applyBorder="1" applyAlignment="1">
      <alignment horizontal="right"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3" fontId="14" fillId="34" borderId="26" xfId="41" applyNumberFormat="1" applyFont="1" applyFill="1" applyBorder="1" applyAlignment="1">
      <alignment/>
    </xf>
    <xf numFmtId="190" fontId="14" fillId="34" borderId="26" xfId="0" applyNumberFormat="1" applyFont="1" applyFill="1" applyBorder="1" applyAlignment="1">
      <alignment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361950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736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133350</xdr:colOff>
      <xdr:row>0</xdr:row>
      <xdr:rowOff>447675</xdr:rowOff>
    </xdr:from>
    <xdr:to>
      <xdr:col>24</xdr:col>
      <xdr:colOff>361950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11400" y="447675"/>
          <a:ext cx="28003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JANUARY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8" sqref="D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11.00390625" style="0" customWidth="1"/>
    <col min="11" max="11" width="15.57421875" style="0" customWidth="1"/>
    <col min="12" max="12" width="11.140625" style="0" customWidth="1"/>
    <col min="13" max="13" width="15.00390625" style="0" customWidth="1"/>
    <col min="14" max="14" width="11.28125" style="0" customWidth="1"/>
    <col min="15" max="15" width="14.7109375" style="0" customWidth="1"/>
    <col min="16" max="16" width="11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5.4218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1" t="s">
        <v>0</v>
      </c>
      <c r="D2" s="73" t="s">
        <v>1</v>
      </c>
      <c r="E2" s="73" t="s">
        <v>2</v>
      </c>
      <c r="F2" s="76" t="s">
        <v>3</v>
      </c>
      <c r="G2" s="76" t="s">
        <v>4</v>
      </c>
      <c r="H2" s="76" t="s">
        <v>5</v>
      </c>
      <c r="I2" s="66" t="s">
        <v>18</v>
      </c>
      <c r="J2" s="66"/>
      <c r="K2" s="66" t="s">
        <v>6</v>
      </c>
      <c r="L2" s="66"/>
      <c r="M2" s="66" t="s">
        <v>7</v>
      </c>
      <c r="N2" s="66"/>
      <c r="O2" s="66" t="s">
        <v>8</v>
      </c>
      <c r="P2" s="66"/>
      <c r="Q2" s="66" t="s">
        <v>9</v>
      </c>
      <c r="R2" s="66"/>
      <c r="S2" s="66"/>
      <c r="T2" s="66"/>
      <c r="U2" s="66" t="s">
        <v>10</v>
      </c>
      <c r="V2" s="66"/>
      <c r="W2" s="66" t="s">
        <v>11</v>
      </c>
      <c r="X2" s="66"/>
      <c r="Y2" s="67"/>
    </row>
    <row r="3" spans="1:25" ht="30" customHeight="1">
      <c r="A3" s="13"/>
      <c r="B3" s="14"/>
      <c r="C3" s="72"/>
      <c r="D3" s="74"/>
      <c r="E3" s="75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8" t="s">
        <v>21</v>
      </c>
      <c r="D4" s="79">
        <v>39800</v>
      </c>
      <c r="E4" s="80" t="s">
        <v>22</v>
      </c>
      <c r="F4" s="81">
        <v>40</v>
      </c>
      <c r="G4" s="81" t="s">
        <v>23</v>
      </c>
      <c r="H4" s="82">
        <v>4</v>
      </c>
      <c r="I4" s="83">
        <v>3486290</v>
      </c>
      <c r="J4" s="83">
        <v>3212</v>
      </c>
      <c r="K4" s="83">
        <v>7551165</v>
      </c>
      <c r="L4" s="83">
        <v>6799</v>
      </c>
      <c r="M4" s="83">
        <v>16187830</v>
      </c>
      <c r="N4" s="83">
        <v>14393</v>
      </c>
      <c r="O4" s="83">
        <v>8245280</v>
      </c>
      <c r="P4" s="83">
        <v>7281</v>
      </c>
      <c r="Q4" s="84">
        <f>+I4+K4+M4+O4</f>
        <v>35470565</v>
      </c>
      <c r="R4" s="55">
        <f>+J4+L4+N4+P4</f>
        <v>31685</v>
      </c>
      <c r="S4" s="52" t="e">
        <f aca="true" t="shared" si="0" ref="S4:S12">IF(Q4&lt;&gt;0,R4/G4,"")</f>
        <v>#VALUE!</v>
      </c>
      <c r="T4" s="52">
        <f aca="true" t="shared" si="1" ref="T4:T12">IF(Q4&lt;&gt;0,Q4/R4,"")</f>
        <v>1119.4749881647467</v>
      </c>
      <c r="U4" s="53">
        <v>65177790</v>
      </c>
      <c r="V4" s="85">
        <f aca="true" t="shared" si="2" ref="V4:V12">IF(U4&lt;&gt;0,-(U4-Q4)/U4,"")</f>
        <v>-0.45578754664740856</v>
      </c>
      <c r="W4" s="59">
        <v>307870502</v>
      </c>
      <c r="X4" s="59">
        <v>281921</v>
      </c>
      <c r="Y4" s="58">
        <f aca="true" t="shared" si="3" ref="Y4:Y12">W4/X4</f>
        <v>1092.045296377354</v>
      </c>
    </row>
    <row r="5" spans="1:25" ht="30" customHeight="1">
      <c r="A5" s="40">
        <v>2</v>
      </c>
      <c r="B5" s="41"/>
      <c r="C5" s="78" t="s">
        <v>24</v>
      </c>
      <c r="D5" s="79">
        <v>39814</v>
      </c>
      <c r="E5" s="80" t="s">
        <v>25</v>
      </c>
      <c r="F5" s="81">
        <v>30</v>
      </c>
      <c r="G5" s="81" t="s">
        <v>23</v>
      </c>
      <c r="H5" s="82">
        <v>2</v>
      </c>
      <c r="I5" s="86">
        <v>2446620</v>
      </c>
      <c r="J5" s="86">
        <v>2164</v>
      </c>
      <c r="K5" s="86">
        <v>4369673</v>
      </c>
      <c r="L5" s="86">
        <v>3871</v>
      </c>
      <c r="M5" s="86">
        <v>7166615</v>
      </c>
      <c r="N5" s="86">
        <v>6302</v>
      </c>
      <c r="O5" s="86">
        <v>3943900</v>
      </c>
      <c r="P5" s="86">
        <v>3445</v>
      </c>
      <c r="Q5" s="84">
        <f aca="true" t="shared" si="4" ref="Q5:R10">+I5+K5+M5+O5</f>
        <v>17926808</v>
      </c>
      <c r="R5" s="55">
        <f t="shared" si="4"/>
        <v>15782</v>
      </c>
      <c r="S5" s="52" t="e">
        <f t="shared" si="0"/>
        <v>#VALUE!</v>
      </c>
      <c r="T5" s="52">
        <f t="shared" si="1"/>
        <v>1135.9021670257255</v>
      </c>
      <c r="U5" s="53">
        <v>31886743</v>
      </c>
      <c r="V5" s="85">
        <f t="shared" si="2"/>
        <v>-0.437797457081145</v>
      </c>
      <c r="W5" s="59">
        <v>57544581</v>
      </c>
      <c r="X5" s="59">
        <v>50868</v>
      </c>
      <c r="Y5" s="58">
        <f t="shared" si="3"/>
        <v>1131.2530667610285</v>
      </c>
    </row>
    <row r="6" spans="1:25" ht="30" customHeight="1">
      <c r="A6" s="40">
        <v>3</v>
      </c>
      <c r="B6" s="41"/>
      <c r="C6" s="87" t="s">
        <v>26</v>
      </c>
      <c r="D6" s="79">
        <v>39807</v>
      </c>
      <c r="E6" s="80" t="s">
        <v>27</v>
      </c>
      <c r="F6" s="81">
        <v>33</v>
      </c>
      <c r="G6" s="81" t="s">
        <v>23</v>
      </c>
      <c r="H6" s="82">
        <v>3</v>
      </c>
      <c r="I6" s="88">
        <v>1078845</v>
      </c>
      <c r="J6" s="88">
        <v>1023</v>
      </c>
      <c r="K6" s="88">
        <v>2952710</v>
      </c>
      <c r="L6" s="88">
        <v>2723</v>
      </c>
      <c r="M6" s="88">
        <v>8504654</v>
      </c>
      <c r="N6" s="88">
        <v>7849</v>
      </c>
      <c r="O6" s="88">
        <v>5064510</v>
      </c>
      <c r="P6" s="88">
        <v>4663</v>
      </c>
      <c r="Q6" s="84">
        <f t="shared" si="4"/>
        <v>17600719</v>
      </c>
      <c r="R6" s="55">
        <f t="shared" si="4"/>
        <v>16258</v>
      </c>
      <c r="S6" s="52" t="e">
        <f t="shared" si="0"/>
        <v>#VALUE!</v>
      </c>
      <c r="T6" s="52">
        <f t="shared" si="1"/>
        <v>1082.5882027309633</v>
      </c>
      <c r="U6" s="55">
        <v>38893340</v>
      </c>
      <c r="V6" s="85">
        <f t="shared" si="2"/>
        <v>-0.5474618790774975</v>
      </c>
      <c r="W6" s="54">
        <v>144617324</v>
      </c>
      <c r="X6" s="54">
        <v>136562</v>
      </c>
      <c r="Y6" s="58">
        <f t="shared" si="3"/>
        <v>1058.9865702025454</v>
      </c>
    </row>
    <row r="7" spans="1:25" ht="30" customHeight="1">
      <c r="A7" s="40">
        <v>4</v>
      </c>
      <c r="B7" s="41"/>
      <c r="C7" s="78" t="s">
        <v>29</v>
      </c>
      <c r="D7" s="79">
        <v>39807</v>
      </c>
      <c r="E7" s="80" t="s">
        <v>30</v>
      </c>
      <c r="F7" s="81" t="s">
        <v>31</v>
      </c>
      <c r="G7" s="81">
        <v>31</v>
      </c>
      <c r="H7" s="82">
        <v>3</v>
      </c>
      <c r="I7" s="86">
        <v>513140</v>
      </c>
      <c r="J7" s="86">
        <v>527</v>
      </c>
      <c r="K7" s="88">
        <v>1277240</v>
      </c>
      <c r="L7" s="88">
        <v>1280</v>
      </c>
      <c r="M7" s="88">
        <v>4938985</v>
      </c>
      <c r="N7" s="88">
        <v>4755</v>
      </c>
      <c r="O7" s="88">
        <v>4016575</v>
      </c>
      <c r="P7" s="88">
        <v>3859</v>
      </c>
      <c r="Q7" s="84">
        <f t="shared" si="4"/>
        <v>10745940</v>
      </c>
      <c r="R7" s="55">
        <f t="shared" si="4"/>
        <v>10421</v>
      </c>
      <c r="S7" s="52">
        <f t="shared" si="0"/>
        <v>336.16129032258067</v>
      </c>
      <c r="T7" s="52">
        <f t="shared" si="1"/>
        <v>1031.1812685922657</v>
      </c>
      <c r="U7" s="53">
        <v>28372760</v>
      </c>
      <c r="V7" s="85">
        <f t="shared" si="2"/>
        <v>-0.6212585592660002</v>
      </c>
      <c r="W7" s="54">
        <v>106401435</v>
      </c>
      <c r="X7" s="54">
        <v>105191</v>
      </c>
      <c r="Y7" s="58">
        <f t="shared" si="3"/>
        <v>1011.5070205625957</v>
      </c>
    </row>
    <row r="8" spans="1:25" ht="30" customHeight="1">
      <c r="A8" s="40">
        <v>5</v>
      </c>
      <c r="B8" s="41"/>
      <c r="C8" s="87" t="s">
        <v>32</v>
      </c>
      <c r="D8" s="79">
        <v>39807</v>
      </c>
      <c r="E8" s="80" t="s">
        <v>25</v>
      </c>
      <c r="F8" s="81">
        <v>25</v>
      </c>
      <c r="G8" s="81" t="s">
        <v>23</v>
      </c>
      <c r="H8" s="82">
        <v>3</v>
      </c>
      <c r="I8" s="86">
        <v>1032055</v>
      </c>
      <c r="J8" s="86">
        <v>974</v>
      </c>
      <c r="K8" s="86">
        <v>2162100</v>
      </c>
      <c r="L8" s="86">
        <v>1925</v>
      </c>
      <c r="M8" s="86">
        <v>4787705</v>
      </c>
      <c r="N8" s="86">
        <v>4171</v>
      </c>
      <c r="O8" s="86">
        <v>2743785</v>
      </c>
      <c r="P8" s="86">
        <v>2405</v>
      </c>
      <c r="Q8" s="84">
        <f t="shared" si="4"/>
        <v>10725645</v>
      </c>
      <c r="R8" s="55">
        <f t="shared" si="4"/>
        <v>9475</v>
      </c>
      <c r="S8" s="52" t="e">
        <f t="shared" si="0"/>
        <v>#VALUE!</v>
      </c>
      <c r="T8" s="52">
        <f t="shared" si="1"/>
        <v>1131.9941952506597</v>
      </c>
      <c r="U8" s="55">
        <v>19396885</v>
      </c>
      <c r="V8" s="85">
        <f t="shared" si="2"/>
        <v>-0.44704291436485805</v>
      </c>
      <c r="W8" s="59">
        <v>62132065</v>
      </c>
      <c r="X8" s="59">
        <v>55553</v>
      </c>
      <c r="Y8" s="58">
        <f t="shared" si="3"/>
        <v>1118.428617716415</v>
      </c>
    </row>
    <row r="9" spans="1:25" ht="30" customHeight="1">
      <c r="A9" s="40">
        <v>6</v>
      </c>
      <c r="B9" s="41"/>
      <c r="C9" s="80" t="s">
        <v>33</v>
      </c>
      <c r="D9" s="79">
        <v>39821</v>
      </c>
      <c r="E9" s="80" t="s">
        <v>22</v>
      </c>
      <c r="F9" s="81">
        <v>15</v>
      </c>
      <c r="G9" s="81" t="s">
        <v>23</v>
      </c>
      <c r="H9" s="82">
        <v>1</v>
      </c>
      <c r="I9" s="89">
        <v>1315375</v>
      </c>
      <c r="J9" s="89">
        <v>1179</v>
      </c>
      <c r="K9" s="89">
        <v>1962335</v>
      </c>
      <c r="L9" s="89">
        <v>1796</v>
      </c>
      <c r="M9" s="89">
        <v>3458670</v>
      </c>
      <c r="N9" s="89">
        <v>3082</v>
      </c>
      <c r="O9" s="89">
        <v>1803900</v>
      </c>
      <c r="P9" s="89">
        <v>1577</v>
      </c>
      <c r="Q9" s="51">
        <f t="shared" si="4"/>
        <v>8540280</v>
      </c>
      <c r="R9" s="55">
        <f t="shared" si="4"/>
        <v>7634</v>
      </c>
      <c r="S9" s="52" t="e">
        <f t="shared" si="0"/>
        <v>#VALUE!</v>
      </c>
      <c r="T9" s="52">
        <f t="shared" si="1"/>
        <v>1118.7162693214566</v>
      </c>
      <c r="U9" s="53">
        <v>0</v>
      </c>
      <c r="V9" s="85">
        <f t="shared" si="2"/>
      </c>
      <c r="W9" s="54">
        <v>8540280</v>
      </c>
      <c r="X9" s="54">
        <v>7634</v>
      </c>
      <c r="Y9" s="58">
        <f t="shared" si="3"/>
        <v>1118.7162693214566</v>
      </c>
    </row>
    <row r="10" spans="1:25" ht="30" customHeight="1">
      <c r="A10" s="40">
        <v>7</v>
      </c>
      <c r="B10" s="41"/>
      <c r="C10" s="87" t="s">
        <v>34</v>
      </c>
      <c r="D10" s="79">
        <v>39786</v>
      </c>
      <c r="E10" s="80" t="s">
        <v>35</v>
      </c>
      <c r="F10" s="81" t="s">
        <v>36</v>
      </c>
      <c r="G10" s="81" t="s">
        <v>23</v>
      </c>
      <c r="H10" s="82">
        <v>6</v>
      </c>
      <c r="I10" s="90">
        <v>741293</v>
      </c>
      <c r="J10" s="88">
        <v>758</v>
      </c>
      <c r="K10" s="90">
        <v>1402565</v>
      </c>
      <c r="L10" s="88">
        <v>1401</v>
      </c>
      <c r="M10" s="90">
        <v>2972045</v>
      </c>
      <c r="N10" s="88">
        <v>2891</v>
      </c>
      <c r="O10" s="90">
        <v>1784650</v>
      </c>
      <c r="P10" s="88">
        <v>1732</v>
      </c>
      <c r="Q10" s="51">
        <f t="shared" si="4"/>
        <v>6900553</v>
      </c>
      <c r="R10" s="55">
        <f t="shared" si="4"/>
        <v>6782</v>
      </c>
      <c r="S10" s="52" t="e">
        <f t="shared" si="0"/>
        <v>#VALUE!</v>
      </c>
      <c r="T10" s="52">
        <f t="shared" si="1"/>
        <v>1017.4805367148334</v>
      </c>
      <c r="U10" s="55">
        <v>9175930</v>
      </c>
      <c r="V10" s="85">
        <f t="shared" si="2"/>
        <v>-0.24797235811519922</v>
      </c>
      <c r="W10" s="90">
        <v>99992657</v>
      </c>
      <c r="X10" s="88">
        <v>100231</v>
      </c>
      <c r="Y10" s="58">
        <f t="shared" si="3"/>
        <v>997.6220630343905</v>
      </c>
    </row>
    <row r="11" spans="1:25" ht="30" customHeight="1">
      <c r="A11" s="40">
        <v>8</v>
      </c>
      <c r="B11" s="41"/>
      <c r="C11" s="48" t="s">
        <v>37</v>
      </c>
      <c r="D11" s="79">
        <v>39821</v>
      </c>
      <c r="E11" s="49" t="s">
        <v>38</v>
      </c>
      <c r="F11" s="50">
        <v>16</v>
      </c>
      <c r="G11" s="50" t="s">
        <v>23</v>
      </c>
      <c r="H11" s="91">
        <v>1</v>
      </c>
      <c r="I11" s="57"/>
      <c r="J11" s="57"/>
      <c r="K11" s="57"/>
      <c r="L11" s="57"/>
      <c r="M11" s="57"/>
      <c r="N11" s="57"/>
      <c r="O11" s="57"/>
      <c r="P11" s="57"/>
      <c r="Q11" s="51">
        <v>6690677</v>
      </c>
      <c r="R11" s="55">
        <v>6154</v>
      </c>
      <c r="S11" s="52" t="e">
        <f t="shared" si="0"/>
        <v>#VALUE!</v>
      </c>
      <c r="T11" s="52">
        <f t="shared" si="1"/>
        <v>1087.2078323041924</v>
      </c>
      <c r="U11" s="53">
        <v>0</v>
      </c>
      <c r="V11" s="85">
        <f t="shared" si="2"/>
      </c>
      <c r="W11" s="51">
        <v>6690677</v>
      </c>
      <c r="X11" s="55">
        <v>6154</v>
      </c>
      <c r="Y11" s="58">
        <f t="shared" si="3"/>
        <v>1087.2078323041924</v>
      </c>
    </row>
    <row r="12" spans="1:25" ht="30" customHeight="1">
      <c r="A12" s="40">
        <v>9</v>
      </c>
      <c r="B12" s="41"/>
      <c r="C12" s="48" t="s">
        <v>39</v>
      </c>
      <c r="D12" s="79">
        <v>39807</v>
      </c>
      <c r="E12" s="49" t="s">
        <v>40</v>
      </c>
      <c r="F12" s="50">
        <v>15</v>
      </c>
      <c r="G12" s="50" t="s">
        <v>23</v>
      </c>
      <c r="H12" s="91">
        <v>3</v>
      </c>
      <c r="I12" s="92">
        <v>656980</v>
      </c>
      <c r="J12" s="92">
        <v>558</v>
      </c>
      <c r="K12" s="92">
        <v>1268030</v>
      </c>
      <c r="L12" s="92">
        <v>1056</v>
      </c>
      <c r="M12" s="92">
        <v>2483280</v>
      </c>
      <c r="N12" s="92">
        <v>2046</v>
      </c>
      <c r="O12" s="92">
        <v>1249160</v>
      </c>
      <c r="P12" s="92">
        <v>1023</v>
      </c>
      <c r="Q12" s="51">
        <f>+I12+K12+M12+O12</f>
        <v>5657450</v>
      </c>
      <c r="R12" s="55">
        <f>+J12+L12+N12+P12</f>
        <v>4683</v>
      </c>
      <c r="S12" s="52" t="e">
        <f t="shared" si="0"/>
        <v>#VALUE!</v>
      </c>
      <c r="T12" s="52">
        <f t="shared" si="1"/>
        <v>1208.0824257954303</v>
      </c>
      <c r="U12" s="53">
        <v>10458890</v>
      </c>
      <c r="V12" s="85">
        <f t="shared" si="2"/>
        <v>-0.459077397314629</v>
      </c>
      <c r="W12" s="59">
        <v>40431390</v>
      </c>
      <c r="X12" s="59">
        <v>34234</v>
      </c>
      <c r="Y12" s="58">
        <f t="shared" si="3"/>
        <v>1181.0302623123212</v>
      </c>
    </row>
    <row r="13" spans="1:25" ht="30" customHeight="1">
      <c r="A13" s="40">
        <v>10</v>
      </c>
      <c r="B13" s="41"/>
      <c r="C13" s="87" t="s">
        <v>28</v>
      </c>
      <c r="D13" s="79">
        <v>39800</v>
      </c>
      <c r="E13" s="80" t="s">
        <v>25</v>
      </c>
      <c r="F13" s="81">
        <v>30</v>
      </c>
      <c r="G13" s="81" t="s">
        <v>23</v>
      </c>
      <c r="H13" s="82">
        <v>4</v>
      </c>
      <c r="I13" s="86">
        <v>391140</v>
      </c>
      <c r="J13" s="86">
        <v>354</v>
      </c>
      <c r="K13" s="86">
        <v>920310</v>
      </c>
      <c r="L13" s="86">
        <v>819</v>
      </c>
      <c r="M13" s="86">
        <v>2158180</v>
      </c>
      <c r="N13" s="86">
        <v>1900</v>
      </c>
      <c r="O13" s="86">
        <v>1121650</v>
      </c>
      <c r="P13" s="86">
        <v>980</v>
      </c>
      <c r="Q13" s="84">
        <f aca="true" t="shared" si="5" ref="Q8:R13">+I13+K13+M13+O13</f>
        <v>4591280</v>
      </c>
      <c r="R13" s="55">
        <f t="shared" si="5"/>
        <v>4053</v>
      </c>
      <c r="S13" s="52" t="e">
        <f aca="true" t="shared" si="6" ref="S4:S13">IF(Q13&lt;&gt;0,R13/G13,"")</f>
        <v>#VALUE!</v>
      </c>
      <c r="T13" s="52">
        <f aca="true" t="shared" si="7" ref="T4:T13">IF(Q13&lt;&gt;0,Q13/R13,"")</f>
        <v>1132.8102640019738</v>
      </c>
      <c r="U13" s="55">
        <v>11152530</v>
      </c>
      <c r="V13" s="85">
        <f aca="true" t="shared" si="8" ref="V4:V13">IF(U13&lt;&gt;0,-(U13-Q13)/U13,"")</f>
        <v>-0.5883194216917597</v>
      </c>
      <c r="W13" s="59">
        <v>78480857</v>
      </c>
      <c r="X13" s="59">
        <v>72392</v>
      </c>
      <c r="Y13" s="58">
        <f aca="true" t="shared" si="9" ref="Y4:Y13">W13/X13</f>
        <v>1084.109528677202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60"/>
      <c r="J14" s="60"/>
      <c r="K14" s="60"/>
      <c r="L14" s="60"/>
      <c r="M14" s="60"/>
      <c r="N14" s="60"/>
      <c r="O14" s="60"/>
      <c r="P14" s="60"/>
      <c r="Q14" s="61"/>
      <c r="R14" s="62"/>
      <c r="S14" s="63"/>
      <c r="T14" s="60"/>
      <c r="U14" s="60"/>
      <c r="V14" s="60"/>
      <c r="W14" s="60"/>
      <c r="X14" s="60"/>
      <c r="Y14" s="60"/>
    </row>
    <row r="15" spans="1:25" ht="17.25" thickBot="1">
      <c r="A15" s="22"/>
      <c r="B15" s="68" t="s">
        <v>17</v>
      </c>
      <c r="C15" s="69"/>
      <c r="D15" s="69"/>
      <c r="E15" s="70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124849917</v>
      </c>
      <c r="R15" s="27">
        <f>SUM(R4:R14)</f>
        <v>112927</v>
      </c>
      <c r="S15" s="28">
        <f>R15/G15</f>
        <v>3642.8064516129034</v>
      </c>
      <c r="T15" s="56">
        <f>Q15/R15</f>
        <v>1105.5807468541625</v>
      </c>
      <c r="U15" s="39">
        <v>229630243</v>
      </c>
      <c r="V15" s="38">
        <f>IF(U15&lt;&gt;0,-(U15-Q15)/U15,"")</f>
        <v>-0.45630020084070544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4" t="s">
        <v>19</v>
      </c>
      <c r="V16" s="64"/>
      <c r="W16" s="64"/>
      <c r="X16" s="64"/>
      <c r="Y16" s="6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5"/>
      <c r="V17" s="65"/>
      <c r="W17" s="65"/>
      <c r="X17" s="65"/>
      <c r="Y17" s="6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5"/>
      <c r="V18" s="65"/>
      <c r="W18" s="65"/>
      <c r="X18" s="65"/>
      <c r="Y18" s="65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2009-01-12T13:42:45Z</cp:lastPrinted>
  <dcterms:created xsi:type="dcterms:W3CDTF">2006-04-04T07:29:08Z</dcterms:created>
  <dcterms:modified xsi:type="dcterms:W3CDTF">2009-01-12T14:39:32Z</dcterms:modified>
  <cp:category/>
  <cp:version/>
  <cp:contentType/>
  <cp:contentStatus/>
</cp:coreProperties>
</file>