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<sst xmlns="http://schemas.openxmlformats.org/spreadsheetml/2006/main" count="63" uniqueCount="41">
  <si>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</si>
  <si>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</si>
  <si>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</si>
  <si>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</si>
  <si>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</si>
  <si>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</si>
  <si>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</si>
  <si>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</si>
  <si>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</si>
  <si>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</si>
  <si>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</si>
  <si>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</si>
  <si>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</si>
  <si>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</si>
  <si>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</si>
  <si>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</si>
  <si>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</si>
  <si>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</si>
  <si>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</si>
  <si>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</si>
  <si>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</si>
  <si>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Angels &amp; Demons</t>
  </si>
  <si>
    <t>InterCom</t>
  </si>
  <si>
    <t>n/a</t>
  </si>
  <si>
    <t>17 Again</t>
  </si>
  <si>
    <t>Intercom</t>
  </si>
  <si>
    <t>28+1</t>
  </si>
  <si>
    <t>Night at the Museum: Battle of the Smithsonian</t>
  </si>
  <si>
    <t>State of Play</t>
  </si>
  <si>
    <t>UIP</t>
  </si>
  <si>
    <t>X-Men Origins: Wolverine</t>
  </si>
  <si>
    <t>Star Trek</t>
  </si>
  <si>
    <t>24+1</t>
  </si>
  <si>
    <t>Hannah Montana: The Movie</t>
  </si>
  <si>
    <t>Forum Hungary</t>
  </si>
  <si>
    <t>Monsters vs. Aliens</t>
  </si>
  <si>
    <t>26+11+1+1</t>
  </si>
  <si>
    <t>Duplicity</t>
  </si>
  <si>
    <t>27+1</t>
  </si>
  <si>
    <t>The Wrestler</t>
  </si>
  <si>
    <t>SPI/Forum Hungary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</si>
</sst>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3" fontId="58" fillId="34" borderId="26" xfId="0" applyNumberFormat="1" applyFont="1" applyFill="1" applyBorder="1" applyAlignment="1">
      <alignment vertical="center"/>
    </xf>
    <xf numFmtId="3" fontId="39" fillId="34" borderId="26" xfId="0" applyNumberFormat="1" applyFont="1" applyFill="1" applyBorder="1" applyAlignment="1">
      <alignment/>
    </xf>
    <xf numFmtId="3" fontId="40" fillId="34" borderId="26" xfId="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28-31 MAY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K13" sqref="K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8" t="s">
        <v>0</v>
      </c>
      <c r="D2" s="70" t="s">
        <v>1</v>
      </c>
      <c r="E2" s="70" t="s">
        <v>2</v>
      </c>
      <c r="F2" s="59" t="s">
        <v>3</v>
      </c>
      <c r="G2" s="59" t="s">
        <v>4</v>
      </c>
      <c r="H2" s="59" t="s">
        <v>5</v>
      </c>
      <c r="I2" s="61" t="s">
        <v>18</v>
      </c>
      <c r="J2" s="61"/>
      <c r="K2" s="61" t="s">
        <v>6</v>
      </c>
      <c r="L2" s="61"/>
      <c r="M2" s="61" t="s">
        <v>7</v>
      </c>
      <c r="N2" s="61"/>
      <c r="O2" s="61" t="s">
        <v>8</v>
      </c>
      <c r="P2" s="61"/>
      <c r="Q2" s="61" t="s">
        <v>9</v>
      </c>
      <c r="R2" s="61"/>
      <c r="S2" s="61"/>
      <c r="T2" s="61"/>
      <c r="U2" s="61" t="s">
        <v>10</v>
      </c>
      <c r="V2" s="61"/>
      <c r="W2" s="61" t="s">
        <v>11</v>
      </c>
      <c r="X2" s="61"/>
      <c r="Y2" s="64"/>
    </row>
    <row r="3" spans="1:25" ht="30" customHeight="1">
      <c r="A3" s="13"/>
      <c r="B3" s="14"/>
      <c r="C3" s="69"/>
      <c r="D3" s="71"/>
      <c r="E3" s="72"/>
      <c r="F3" s="60"/>
      <c r="G3" s="60"/>
      <c r="H3" s="6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3" t="s">
        <v>21</v>
      </c>
      <c r="D4" s="74">
        <v>39946</v>
      </c>
      <c r="E4" s="75" t="s">
        <v>22</v>
      </c>
      <c r="F4" s="76">
        <v>44</v>
      </c>
      <c r="G4" s="76" t="s">
        <v>23</v>
      </c>
      <c r="H4" s="76">
        <v>3</v>
      </c>
      <c r="I4" s="77">
        <v>3480135</v>
      </c>
      <c r="J4" s="77">
        <v>3352</v>
      </c>
      <c r="K4" s="77">
        <v>6449100</v>
      </c>
      <c r="L4" s="77">
        <v>6017</v>
      </c>
      <c r="M4" s="77">
        <v>12335965</v>
      </c>
      <c r="N4" s="77">
        <v>11141</v>
      </c>
      <c r="O4" s="77">
        <v>14928645</v>
      </c>
      <c r="P4" s="77">
        <v>13443</v>
      </c>
      <c r="Q4" s="78">
        <f>+I4+K4+M4+O4</f>
        <v>37193845</v>
      </c>
      <c r="R4" s="79">
        <f>+J4+L4+N4+P4</f>
        <v>33953</v>
      </c>
      <c r="S4" s="80" t="e">
        <f>IF(Q4&lt;&gt;0,R4/G4,"")</f>
        <v>#VALUE!</v>
      </c>
      <c r="T4" s="80">
        <f>IF(Q4&lt;&gt;0,Q4/R4,"")</f>
        <v>1095.450917444703</v>
      </c>
      <c r="U4" s="81">
        <v>39277365</v>
      </c>
      <c r="V4" s="82">
        <f>IF(U4&lt;&gt;0,-(U4-Q4)/U4,"")</f>
        <v>-0.05304632833694419</v>
      </c>
      <c r="W4" s="54">
        <v>201587330</v>
      </c>
      <c r="X4" s="54">
        <v>185930</v>
      </c>
      <c r="Y4" s="53">
        <f>W4/X4</f>
        <v>1084.210885817243</v>
      </c>
    </row>
    <row r="5" spans="1:25" ht="30" customHeight="1">
      <c r="A5" s="40">
        <v>2</v>
      </c>
      <c r="B5" s="41"/>
      <c r="C5" s="48" t="s">
        <v>24</v>
      </c>
      <c r="D5" s="74">
        <v>39961</v>
      </c>
      <c r="E5" s="49" t="s">
        <v>25</v>
      </c>
      <c r="F5" s="50" t="s">
        <v>26</v>
      </c>
      <c r="G5" s="50" t="s">
        <v>23</v>
      </c>
      <c r="H5" s="50">
        <v>1</v>
      </c>
      <c r="I5" s="77">
        <v>3093340</v>
      </c>
      <c r="J5" s="77">
        <v>3092</v>
      </c>
      <c r="K5" s="77">
        <v>5468480</v>
      </c>
      <c r="L5" s="77">
        <v>5452</v>
      </c>
      <c r="M5" s="77">
        <v>10489535</v>
      </c>
      <c r="N5" s="77">
        <v>10158</v>
      </c>
      <c r="O5" s="77">
        <v>15241115</v>
      </c>
      <c r="P5" s="77">
        <v>14733</v>
      </c>
      <c r="Q5" s="78">
        <f>+I5+K5+M5+O5</f>
        <v>34292470</v>
      </c>
      <c r="R5" s="79">
        <f>+J5+L5+N5+P5</f>
        <v>33435</v>
      </c>
      <c r="S5" s="80" t="e">
        <f>IF(Q5&lt;&gt;0,R5/G5,"")</f>
        <v>#VALUE!</v>
      </c>
      <c r="T5" s="80">
        <f>IF(Q5&lt;&gt;0,Q5/R5,"")</f>
        <v>1025.6458800657992</v>
      </c>
      <c r="U5" s="81">
        <v>0</v>
      </c>
      <c r="V5" s="82">
        <f>IF(U5&lt;&gt;0,-(U5-Q5)/U5,"")</f>
      </c>
      <c r="W5" s="81">
        <v>34292470</v>
      </c>
      <c r="X5" s="81">
        <v>33435</v>
      </c>
      <c r="Y5" s="53">
        <f>W5/X5</f>
        <v>1025.6458800657992</v>
      </c>
    </row>
    <row r="6" spans="1:25" ht="30" customHeight="1">
      <c r="A6" s="40">
        <v>3</v>
      </c>
      <c r="B6" s="41"/>
      <c r="C6" s="75" t="s">
        <v>27</v>
      </c>
      <c r="D6" s="74">
        <v>39954</v>
      </c>
      <c r="E6" s="75" t="s">
        <v>22</v>
      </c>
      <c r="F6" s="76">
        <v>28</v>
      </c>
      <c r="G6" s="76" t="s">
        <v>23</v>
      </c>
      <c r="H6" s="76">
        <v>2</v>
      </c>
      <c r="I6" s="77">
        <v>1659840</v>
      </c>
      <c r="J6" s="77">
        <v>1599</v>
      </c>
      <c r="K6" s="77">
        <v>3366090</v>
      </c>
      <c r="L6" s="77">
        <v>3279</v>
      </c>
      <c r="M6" s="77">
        <v>8712705</v>
      </c>
      <c r="N6" s="77">
        <v>8274</v>
      </c>
      <c r="O6" s="77">
        <v>12584720</v>
      </c>
      <c r="P6" s="77">
        <v>12071</v>
      </c>
      <c r="Q6" s="78">
        <f>+I6+K6+M6+O6</f>
        <v>26323355</v>
      </c>
      <c r="R6" s="79">
        <f>+J6+L6+N6+P6</f>
        <v>25223</v>
      </c>
      <c r="S6" s="80" t="e">
        <f>IF(Q6&lt;&gt;0,R6/G6,"")</f>
        <v>#VALUE!</v>
      </c>
      <c r="T6" s="80">
        <f>IF(Q6&lt;&gt;0,Q6/R6,"")</f>
        <v>1043.6250644253262</v>
      </c>
      <c r="U6" s="81">
        <v>22582465</v>
      </c>
      <c r="V6" s="82">
        <f>IF(U6&lt;&gt;0,-(U6-Q6)/U6,"")</f>
        <v>0.16565463513394132</v>
      </c>
      <c r="W6" s="54">
        <v>54662185</v>
      </c>
      <c r="X6" s="54">
        <v>52765</v>
      </c>
      <c r="Y6" s="53">
        <f>W6/X6</f>
        <v>1035.9553681417606</v>
      </c>
    </row>
    <row r="7" spans="1:25" ht="30" customHeight="1">
      <c r="A7" s="40">
        <v>4</v>
      </c>
      <c r="B7" s="41"/>
      <c r="C7" s="75" t="s">
        <v>28</v>
      </c>
      <c r="D7" s="74">
        <v>39961</v>
      </c>
      <c r="E7" s="75" t="s">
        <v>29</v>
      </c>
      <c r="F7" s="76">
        <v>24</v>
      </c>
      <c r="G7" s="76">
        <v>24</v>
      </c>
      <c r="H7" s="76">
        <v>1</v>
      </c>
      <c r="I7" s="77">
        <v>2149335</v>
      </c>
      <c r="J7" s="77">
        <v>1908</v>
      </c>
      <c r="K7" s="83">
        <v>2993920</v>
      </c>
      <c r="L7" s="83">
        <v>2648</v>
      </c>
      <c r="M7" s="83">
        <v>4935675</v>
      </c>
      <c r="N7" s="83">
        <v>4303</v>
      </c>
      <c r="O7" s="83">
        <v>6528955</v>
      </c>
      <c r="P7" s="83">
        <v>5672</v>
      </c>
      <c r="Q7" s="78">
        <f>+I7+K7+M7+O7</f>
        <v>16607885</v>
      </c>
      <c r="R7" s="79">
        <f>+J7+L7+N7+P7</f>
        <v>14531</v>
      </c>
      <c r="S7" s="80">
        <f aca="true" t="shared" si="0" ref="S7:S13">IF(Q7&lt;&gt;0,R7/G7,"")</f>
        <v>605.4583333333334</v>
      </c>
      <c r="T7" s="80">
        <f aca="true" t="shared" si="1" ref="T7:T13">IF(Q7&lt;&gt;0,Q7/R7,"")</f>
        <v>1142.9278783290895</v>
      </c>
      <c r="U7" s="81">
        <v>0</v>
      </c>
      <c r="V7" s="82">
        <f aca="true" t="shared" si="2" ref="V7:V13">IF(U7&lt;&gt;0,-(U7-Q7)/U7,"")</f>
      </c>
      <c r="W7" s="51">
        <v>16607885</v>
      </c>
      <c r="X7" s="51">
        <v>14531</v>
      </c>
      <c r="Y7" s="53">
        <f aca="true" t="shared" si="3" ref="Y7:Y13">W7/X7</f>
        <v>1142.9278783290895</v>
      </c>
    </row>
    <row r="8" spans="1:25" ht="30" customHeight="1">
      <c r="A8" s="40">
        <v>5</v>
      </c>
      <c r="B8" s="41"/>
      <c r="C8" s="73" t="s">
        <v>30</v>
      </c>
      <c r="D8" s="74">
        <v>39933</v>
      </c>
      <c r="E8" s="75" t="s">
        <v>22</v>
      </c>
      <c r="F8" s="76">
        <v>29</v>
      </c>
      <c r="G8" s="76" t="s">
        <v>23</v>
      </c>
      <c r="H8" s="76">
        <v>5</v>
      </c>
      <c r="I8" s="77">
        <v>583240</v>
      </c>
      <c r="J8" s="77">
        <v>533</v>
      </c>
      <c r="K8" s="77">
        <v>1066435</v>
      </c>
      <c r="L8" s="77">
        <v>971</v>
      </c>
      <c r="M8" s="77">
        <v>1823310</v>
      </c>
      <c r="N8" s="77">
        <v>1650</v>
      </c>
      <c r="O8" s="77">
        <v>3071295</v>
      </c>
      <c r="P8" s="77">
        <v>2769</v>
      </c>
      <c r="Q8" s="78">
        <f aca="true" t="shared" si="4" ref="Q8:R12">+I8+K8+M8+O8</f>
        <v>6544280</v>
      </c>
      <c r="R8" s="79">
        <f t="shared" si="4"/>
        <v>5923</v>
      </c>
      <c r="S8" s="80" t="e">
        <f t="shared" si="0"/>
        <v>#VALUE!</v>
      </c>
      <c r="T8" s="80">
        <f t="shared" si="1"/>
        <v>1104.892790815465</v>
      </c>
      <c r="U8" s="81">
        <v>5546920</v>
      </c>
      <c r="V8" s="82">
        <f t="shared" si="2"/>
        <v>0.1798042877849329</v>
      </c>
      <c r="W8" s="54">
        <v>104923210</v>
      </c>
      <c r="X8" s="54">
        <v>98929</v>
      </c>
      <c r="Y8" s="53">
        <f t="shared" si="3"/>
        <v>1060.5910299305563</v>
      </c>
    </row>
    <row r="9" spans="1:25" ht="30" customHeight="1">
      <c r="A9" s="40">
        <v>6</v>
      </c>
      <c r="B9" s="41"/>
      <c r="C9" s="48" t="s">
        <v>31</v>
      </c>
      <c r="D9" s="74">
        <v>39940</v>
      </c>
      <c r="E9" s="49" t="s">
        <v>29</v>
      </c>
      <c r="F9" s="50" t="s">
        <v>32</v>
      </c>
      <c r="G9" s="50">
        <v>25</v>
      </c>
      <c r="H9" s="50">
        <v>4</v>
      </c>
      <c r="I9" s="77">
        <v>697890</v>
      </c>
      <c r="J9" s="77">
        <v>645</v>
      </c>
      <c r="K9" s="83">
        <v>1127050</v>
      </c>
      <c r="L9" s="83">
        <v>1031</v>
      </c>
      <c r="M9" s="83">
        <v>1944805</v>
      </c>
      <c r="N9" s="83">
        <v>1761</v>
      </c>
      <c r="O9" s="83">
        <v>2621230</v>
      </c>
      <c r="P9" s="83">
        <v>2355</v>
      </c>
      <c r="Q9" s="78">
        <f t="shared" si="4"/>
        <v>6390975</v>
      </c>
      <c r="R9" s="79">
        <f t="shared" si="4"/>
        <v>5792</v>
      </c>
      <c r="S9" s="80">
        <f t="shared" si="0"/>
        <v>231.68</v>
      </c>
      <c r="T9" s="80">
        <f t="shared" si="1"/>
        <v>1103.4141919889503</v>
      </c>
      <c r="U9" s="81">
        <v>6453425</v>
      </c>
      <c r="V9" s="82">
        <f t="shared" si="2"/>
        <v>-0.00967703196364721</v>
      </c>
      <c r="W9" s="51">
        <v>63332710</v>
      </c>
      <c r="X9" s="51">
        <v>58253</v>
      </c>
      <c r="Y9" s="53">
        <f t="shared" si="3"/>
        <v>1087.2008308584966</v>
      </c>
    </row>
    <row r="10" spans="1:25" ht="30" customHeight="1">
      <c r="A10" s="40">
        <v>7</v>
      </c>
      <c r="B10" s="41"/>
      <c r="C10" s="84" t="s">
        <v>33</v>
      </c>
      <c r="D10" s="74">
        <v>39926</v>
      </c>
      <c r="E10" s="75" t="s">
        <v>34</v>
      </c>
      <c r="F10" s="76">
        <v>28</v>
      </c>
      <c r="G10" s="76" t="s">
        <v>23</v>
      </c>
      <c r="H10" s="76">
        <v>6</v>
      </c>
      <c r="I10" s="85">
        <v>135590</v>
      </c>
      <c r="J10" s="85">
        <v>158</v>
      </c>
      <c r="K10" s="85">
        <v>357280</v>
      </c>
      <c r="L10" s="85">
        <v>347</v>
      </c>
      <c r="M10" s="85">
        <v>1584600</v>
      </c>
      <c r="N10" s="85">
        <v>1572</v>
      </c>
      <c r="O10" s="85">
        <v>2951100</v>
      </c>
      <c r="P10" s="85">
        <v>2874</v>
      </c>
      <c r="Q10" s="78">
        <f t="shared" si="4"/>
        <v>5028570</v>
      </c>
      <c r="R10" s="79">
        <f t="shared" si="4"/>
        <v>4951</v>
      </c>
      <c r="S10" s="80" t="e">
        <f t="shared" si="0"/>
        <v>#VALUE!</v>
      </c>
      <c r="T10" s="80">
        <f t="shared" si="1"/>
        <v>1015.6675419107252</v>
      </c>
      <c r="U10" s="81">
        <v>3778225</v>
      </c>
      <c r="V10" s="82">
        <f t="shared" si="2"/>
        <v>0.33093449966584837</v>
      </c>
      <c r="W10" s="86">
        <v>81601770</v>
      </c>
      <c r="X10" s="86">
        <v>81886</v>
      </c>
      <c r="Y10" s="53">
        <f t="shared" si="3"/>
        <v>996.5289548885036</v>
      </c>
    </row>
    <row r="11" spans="1:25" ht="30" customHeight="1">
      <c r="A11" s="40">
        <v>8</v>
      </c>
      <c r="B11" s="41"/>
      <c r="C11" s="84" t="s">
        <v>35</v>
      </c>
      <c r="D11" s="74">
        <v>39905</v>
      </c>
      <c r="E11" s="75" t="s">
        <v>29</v>
      </c>
      <c r="F11" s="76" t="s">
        <v>36</v>
      </c>
      <c r="G11" s="76">
        <v>24</v>
      </c>
      <c r="H11" s="76">
        <v>9</v>
      </c>
      <c r="I11" s="77">
        <v>154910</v>
      </c>
      <c r="J11" s="77">
        <v>154</v>
      </c>
      <c r="K11" s="83">
        <v>253600</v>
      </c>
      <c r="L11" s="83">
        <v>340</v>
      </c>
      <c r="M11" s="83">
        <v>1024680</v>
      </c>
      <c r="N11" s="83">
        <v>1146</v>
      </c>
      <c r="O11" s="83">
        <v>2440200</v>
      </c>
      <c r="P11" s="83">
        <v>3062</v>
      </c>
      <c r="Q11" s="78">
        <f t="shared" si="4"/>
        <v>3873390</v>
      </c>
      <c r="R11" s="79">
        <f t="shared" si="4"/>
        <v>4702</v>
      </c>
      <c r="S11" s="87">
        <f t="shared" si="0"/>
        <v>195.91666666666666</v>
      </c>
      <c r="T11" s="87">
        <f t="shared" si="1"/>
        <v>823.7749893662271</v>
      </c>
      <c r="U11" s="81">
        <v>1754520</v>
      </c>
      <c r="V11" s="88">
        <f t="shared" si="2"/>
        <v>1.2076636344983243</v>
      </c>
      <c r="W11" s="51">
        <v>136915095</v>
      </c>
      <c r="X11" s="51">
        <v>107472</v>
      </c>
      <c r="Y11" s="53">
        <f t="shared" si="3"/>
        <v>1273.9606129968736</v>
      </c>
    </row>
    <row r="12" spans="1:25" ht="30" customHeight="1">
      <c r="A12" s="40">
        <v>9</v>
      </c>
      <c r="B12" s="41"/>
      <c r="C12" s="48" t="s">
        <v>37</v>
      </c>
      <c r="D12" s="74">
        <v>39933</v>
      </c>
      <c r="E12" s="49" t="s">
        <v>29</v>
      </c>
      <c r="F12" s="50" t="s">
        <v>38</v>
      </c>
      <c r="G12" s="50">
        <v>22</v>
      </c>
      <c r="H12" s="50">
        <v>5</v>
      </c>
      <c r="I12" s="77">
        <v>329970</v>
      </c>
      <c r="J12" s="77">
        <v>339</v>
      </c>
      <c r="K12" s="83">
        <v>600000</v>
      </c>
      <c r="L12" s="83">
        <v>529</v>
      </c>
      <c r="M12" s="83">
        <v>932890</v>
      </c>
      <c r="N12" s="83">
        <v>819</v>
      </c>
      <c r="O12" s="83">
        <v>1323060</v>
      </c>
      <c r="P12" s="83">
        <v>1138</v>
      </c>
      <c r="Q12" s="78">
        <f t="shared" si="4"/>
        <v>3185920</v>
      </c>
      <c r="R12" s="79">
        <f t="shared" si="4"/>
        <v>2825</v>
      </c>
      <c r="S12" s="80">
        <f t="shared" si="0"/>
        <v>128.4090909090909</v>
      </c>
      <c r="T12" s="80">
        <f t="shared" si="1"/>
        <v>1127.7592920353982</v>
      </c>
      <c r="U12" s="81">
        <v>3078505</v>
      </c>
      <c r="V12" s="82">
        <f t="shared" si="2"/>
        <v>0.034891936183309755</v>
      </c>
      <c r="W12" s="51">
        <v>47453700</v>
      </c>
      <c r="X12" s="51">
        <v>42807</v>
      </c>
      <c r="Y12" s="53">
        <f t="shared" si="3"/>
        <v>1108.5500035040998</v>
      </c>
    </row>
    <row r="13" spans="1:25" ht="30" customHeight="1">
      <c r="A13" s="40">
        <v>10</v>
      </c>
      <c r="B13" s="41"/>
      <c r="C13" s="73" t="s">
        <v>39</v>
      </c>
      <c r="D13" s="74">
        <v>39954</v>
      </c>
      <c r="E13" s="75" t="s">
        <v>40</v>
      </c>
      <c r="F13" s="76">
        <v>8</v>
      </c>
      <c r="G13" s="76" t="s">
        <v>23</v>
      </c>
      <c r="H13" s="76">
        <v>2</v>
      </c>
      <c r="I13" s="83">
        <v>361060</v>
      </c>
      <c r="J13" s="83">
        <v>313</v>
      </c>
      <c r="K13" s="83">
        <v>618720</v>
      </c>
      <c r="L13" s="83">
        <v>550</v>
      </c>
      <c r="M13" s="83">
        <v>794345</v>
      </c>
      <c r="N13" s="83">
        <v>678</v>
      </c>
      <c r="O13" s="83">
        <v>1058980</v>
      </c>
      <c r="P13" s="83">
        <v>908</v>
      </c>
      <c r="Q13" s="78">
        <f>+I13+K13+M13+O13</f>
        <v>2833105</v>
      </c>
      <c r="R13" s="79">
        <f>+J13+L13+N13+P13</f>
        <v>2449</v>
      </c>
      <c r="S13" s="80" t="e">
        <f t="shared" si="0"/>
        <v>#VALUE!</v>
      </c>
      <c r="T13" s="80">
        <f t="shared" si="1"/>
        <v>1156.8415679869333</v>
      </c>
      <c r="U13" s="81">
        <v>3532020</v>
      </c>
      <c r="V13" s="82">
        <f t="shared" si="2"/>
        <v>-0.19787968358050068</v>
      </c>
      <c r="W13" s="51">
        <v>7907067</v>
      </c>
      <c r="X13" s="51">
        <v>7098</v>
      </c>
      <c r="Y13" s="53">
        <f t="shared" si="3"/>
        <v>1113.9852071005917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65" t="s">
        <v>17</v>
      </c>
      <c r="C15" s="66"/>
      <c r="D15" s="66"/>
      <c r="E15" s="67"/>
      <c r="F15" s="23"/>
      <c r="G15" s="23">
        <f>SUM(G4:G14)</f>
        <v>95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142273795</v>
      </c>
      <c r="R15" s="27">
        <f>SUM(R4:R14)</f>
        <v>133784</v>
      </c>
      <c r="S15" s="28">
        <f>R15/G15</f>
        <v>1408.2526315789473</v>
      </c>
      <c r="T15" s="52">
        <f>Q15/R15</f>
        <v>1063.4589711774204</v>
      </c>
      <c r="U15" s="39">
        <v>90367505</v>
      </c>
      <c r="V15" s="38">
        <f>IF(U15&lt;&gt;0,-(U15-Q15)/U15,"")</f>
        <v>0.5743910933471053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2009-06-02T12:34:26Z</cp:lastPrinted>
  <dcterms:created xsi:type="dcterms:W3CDTF">2006-04-04T07:29:08Z</dcterms:created>
  <dcterms:modified xsi:type="dcterms:W3CDTF">2009-06-02T12:34:29Z</dcterms:modified>
  <cp:category/>
  <cp:version/>
  <cp:contentType/>
  <cp:contentStatus/>
</cp:coreProperties>
</file>