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4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<sst xmlns="http://schemas.openxmlformats.org/spreadsheetml/2006/main" count="61" uniqueCount="38">
  <si>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</si>
  <si>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</si>
  <si>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</si>
  <si>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</si>
  <si>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</si>
  <si>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</si>
  <si>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</si>
  <si>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</si>
  <si>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</si>
  <si>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</si>
  <si>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</si>
  <si>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</si>
  <si>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</si>
  <si>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</si>
  <si>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</si>
  <si>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</si>
  <si>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</si>
  <si>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</si>
  <si>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</si>
  <si>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</si>
  <si>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</si>
  <si>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Conversations with Other Women</t>
  </si>
  <si>
    <t>Best Hollywood</t>
  </si>
  <si>
    <t>n/a</t>
  </si>
  <si>
    <t>State of Play</t>
  </si>
  <si>
    <t>UIP</t>
  </si>
  <si>
    <t>The Hangover</t>
  </si>
  <si>
    <t>InterCom</t>
  </si>
  <si>
    <t>The Proposal</t>
  </si>
  <si>
    <t>Forum Hungary</t>
  </si>
  <si>
    <t>Terminator Salvation</t>
  </si>
  <si>
    <t>Knowing</t>
  </si>
  <si>
    <t>Angels &amp; Demons</t>
  </si>
  <si>
    <t>Night at the Museum: Battle of the Smithsonian</t>
  </si>
  <si>
    <t>17 Again</t>
  </si>
  <si>
    <t>Intercom</t>
  </si>
  <si>
    <t>28+1</t>
  </si>
  <si>
    <t>The Last House on the Left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</si>
</sst>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39" applyNumberFormat="1" applyFont="1" applyFill="1" applyBorder="1" applyAlignment="1">
      <alignment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4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6" fillId="0" borderId="26" xfId="39" applyNumberFormat="1" applyFont="1" applyBorder="1" applyAlignment="1">
      <alignment/>
    </xf>
    <xf numFmtId="3" fontId="15" fillId="25" borderId="26" xfId="0" applyNumberFormat="1" applyFont="1" applyFill="1" applyBorder="1" applyAlignment="1" applyProtection="1">
      <alignment vertical="center"/>
      <protection locked="0"/>
    </xf>
    <xf numFmtId="3" fontId="14" fillId="0" borderId="26" xfId="39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0782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6398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18-21 JUNE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D3">
      <selection activeCell="K12" sqref="K12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2.71093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2" t="s">
        <v>0</v>
      </c>
      <c r="D2" s="84" t="s">
        <v>1</v>
      </c>
      <c r="E2" s="84" t="s">
        <v>2</v>
      </c>
      <c r="F2" s="87" t="s">
        <v>3</v>
      </c>
      <c r="G2" s="87" t="s">
        <v>4</v>
      </c>
      <c r="H2" s="87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78"/>
    </row>
    <row r="3" spans="1:25" ht="30" customHeight="1">
      <c r="A3" s="13"/>
      <c r="B3" s="14"/>
      <c r="C3" s="83"/>
      <c r="D3" s="85"/>
      <c r="E3" s="86"/>
      <c r="F3" s="88"/>
      <c r="G3" s="88"/>
      <c r="H3" s="8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1" t="s">
        <v>26</v>
      </c>
      <c r="D4" s="62">
        <v>39982</v>
      </c>
      <c r="E4" s="63" t="s">
        <v>27</v>
      </c>
      <c r="F4" s="64">
        <v>29</v>
      </c>
      <c r="G4" s="64" t="s">
        <v>23</v>
      </c>
      <c r="H4" s="64">
        <v>1</v>
      </c>
      <c r="I4" s="54">
        <v>6015635</v>
      </c>
      <c r="J4" s="54">
        <v>5700</v>
      </c>
      <c r="K4" s="54">
        <v>6730650</v>
      </c>
      <c r="L4" s="54">
        <v>6211</v>
      </c>
      <c r="M4" s="54">
        <v>14692545</v>
      </c>
      <c r="N4" s="74">
        <v>13190</v>
      </c>
      <c r="O4" s="74">
        <v>13514535</v>
      </c>
      <c r="P4" s="74">
        <v>12161</v>
      </c>
      <c r="Q4" s="65">
        <f aca="true" t="shared" si="0" ref="Q4:R7">+I4+K4+M4+O4</f>
        <v>40953365</v>
      </c>
      <c r="R4" s="66">
        <f t="shared" si="0"/>
        <v>37262</v>
      </c>
      <c r="S4" s="70" t="e">
        <f aca="true" t="shared" si="1" ref="S4:S11">IF(Q4&lt;&gt;0,R4/G4,"")</f>
        <v>#VALUE!</v>
      </c>
      <c r="T4" s="70">
        <f aca="true" t="shared" si="2" ref="T4:T11">IF(Q4&lt;&gt;0,Q4/R4,"")</f>
        <v>1099.0651333798507</v>
      </c>
      <c r="U4" s="68">
        <v>0</v>
      </c>
      <c r="V4" s="71">
        <f aca="true" t="shared" si="3" ref="V4:V11">IF(U4&lt;&gt;0,-(U4-Q4)/U4,"")</f>
      </c>
      <c r="W4" s="72">
        <v>47477095</v>
      </c>
      <c r="X4" s="72">
        <v>43582</v>
      </c>
      <c r="Y4" s="55">
        <f aca="true" t="shared" si="4" ref="Y4:Y11">W4/X4</f>
        <v>1089.373938782066</v>
      </c>
    </row>
    <row r="5" spans="1:25" ht="30" customHeight="1">
      <c r="A5" s="40">
        <v>2</v>
      </c>
      <c r="B5" s="41"/>
      <c r="C5" s="73" t="s">
        <v>28</v>
      </c>
      <c r="D5" s="62">
        <v>39982</v>
      </c>
      <c r="E5" s="63" t="s">
        <v>29</v>
      </c>
      <c r="F5" s="64">
        <v>27</v>
      </c>
      <c r="G5" s="64" t="s">
        <v>23</v>
      </c>
      <c r="H5" s="64">
        <v>1</v>
      </c>
      <c r="I5" s="52">
        <v>6947650</v>
      </c>
      <c r="J5" s="52">
        <v>6465</v>
      </c>
      <c r="K5" s="52">
        <v>6983825</v>
      </c>
      <c r="L5" s="52">
        <v>6314</v>
      </c>
      <c r="M5" s="52">
        <v>14018465</v>
      </c>
      <c r="N5" s="52">
        <v>12379</v>
      </c>
      <c r="O5" s="52">
        <v>12835160</v>
      </c>
      <c r="P5" s="52">
        <v>11422</v>
      </c>
      <c r="Q5" s="65">
        <f t="shared" si="0"/>
        <v>40785100</v>
      </c>
      <c r="R5" s="66">
        <f t="shared" si="0"/>
        <v>36580</v>
      </c>
      <c r="S5" s="70" t="e">
        <f t="shared" si="1"/>
        <v>#VALUE!</v>
      </c>
      <c r="T5" s="70">
        <f t="shared" si="2"/>
        <v>1114.9562602515036</v>
      </c>
      <c r="U5" s="68">
        <v>0</v>
      </c>
      <c r="V5" s="71">
        <f t="shared" si="3"/>
      </c>
      <c r="W5" s="51">
        <v>52265350</v>
      </c>
      <c r="X5" s="51">
        <v>46810</v>
      </c>
      <c r="Y5" s="55">
        <f t="shared" si="4"/>
        <v>1116.542405468917</v>
      </c>
    </row>
    <row r="6" spans="1:25" ht="30" customHeight="1">
      <c r="A6" s="40">
        <v>3</v>
      </c>
      <c r="B6" s="41"/>
      <c r="C6" s="73" t="s">
        <v>30</v>
      </c>
      <c r="D6" s="62">
        <v>39968</v>
      </c>
      <c r="E6" s="63" t="s">
        <v>27</v>
      </c>
      <c r="F6" s="64">
        <v>44</v>
      </c>
      <c r="G6" s="64" t="s">
        <v>23</v>
      </c>
      <c r="H6" s="64">
        <v>3</v>
      </c>
      <c r="I6" s="54">
        <v>2397635</v>
      </c>
      <c r="J6" s="54">
        <v>2341</v>
      </c>
      <c r="K6" s="54">
        <v>2660500</v>
      </c>
      <c r="L6" s="54">
        <v>2468</v>
      </c>
      <c r="M6" s="54">
        <v>6309670</v>
      </c>
      <c r="N6" s="74">
        <v>5627</v>
      </c>
      <c r="O6" s="74">
        <v>5037295</v>
      </c>
      <c r="P6" s="74">
        <v>4559</v>
      </c>
      <c r="Q6" s="65">
        <f t="shared" si="0"/>
        <v>16405100</v>
      </c>
      <c r="R6" s="66">
        <f t="shared" si="0"/>
        <v>14995</v>
      </c>
      <c r="S6" s="70" t="e">
        <f t="shared" si="1"/>
        <v>#VALUE!</v>
      </c>
      <c r="T6" s="70">
        <f t="shared" si="2"/>
        <v>1094.0380126708903</v>
      </c>
      <c r="U6" s="68">
        <v>28071650</v>
      </c>
      <c r="V6" s="71">
        <f t="shared" si="3"/>
        <v>-0.4155990118144106</v>
      </c>
      <c r="W6" s="72">
        <v>157584905</v>
      </c>
      <c r="X6" s="72">
        <v>146333</v>
      </c>
      <c r="Y6" s="55">
        <f t="shared" si="4"/>
        <v>1076.8924644475271</v>
      </c>
    </row>
    <row r="7" spans="1:25" ht="30" customHeight="1">
      <c r="A7" s="40">
        <v>4</v>
      </c>
      <c r="B7" s="41"/>
      <c r="C7" s="61" t="s">
        <v>31</v>
      </c>
      <c r="D7" s="62">
        <v>39975</v>
      </c>
      <c r="E7" s="63" t="s">
        <v>29</v>
      </c>
      <c r="F7" s="64">
        <v>20</v>
      </c>
      <c r="G7" s="64" t="s">
        <v>23</v>
      </c>
      <c r="H7" s="64">
        <v>2</v>
      </c>
      <c r="I7" s="52">
        <v>1688440</v>
      </c>
      <c r="J7" s="52">
        <v>1534</v>
      </c>
      <c r="K7" s="52">
        <v>1854785</v>
      </c>
      <c r="L7" s="52">
        <v>1635</v>
      </c>
      <c r="M7" s="52">
        <v>4147065</v>
      </c>
      <c r="N7" s="52">
        <v>3562</v>
      </c>
      <c r="O7" s="52">
        <v>3452655</v>
      </c>
      <c r="P7" s="52">
        <v>2992</v>
      </c>
      <c r="Q7" s="65">
        <f t="shared" si="0"/>
        <v>11142945</v>
      </c>
      <c r="R7" s="66">
        <f t="shared" si="0"/>
        <v>9723</v>
      </c>
      <c r="S7" s="70" t="e">
        <f t="shared" si="1"/>
        <v>#VALUE!</v>
      </c>
      <c r="T7" s="70">
        <f t="shared" si="2"/>
        <v>1146.0398025300833</v>
      </c>
      <c r="U7" s="68">
        <v>18944965</v>
      </c>
      <c r="V7" s="71">
        <f t="shared" si="3"/>
        <v>-0.41182551670061146</v>
      </c>
      <c r="W7" s="51">
        <v>38462160</v>
      </c>
      <c r="X7" s="51">
        <v>34815</v>
      </c>
      <c r="Y7" s="55">
        <f t="shared" si="4"/>
        <v>1104.7582938388625</v>
      </c>
    </row>
    <row r="8" spans="1:25" ht="30" customHeight="1">
      <c r="A8" s="40">
        <v>5</v>
      </c>
      <c r="B8" s="41"/>
      <c r="C8" s="73" t="s">
        <v>32</v>
      </c>
      <c r="D8" s="62">
        <v>39946</v>
      </c>
      <c r="E8" s="63" t="s">
        <v>27</v>
      </c>
      <c r="F8" s="64">
        <v>44</v>
      </c>
      <c r="G8" s="64" t="s">
        <v>23</v>
      </c>
      <c r="H8" s="64">
        <v>6</v>
      </c>
      <c r="I8" s="54">
        <v>1084690</v>
      </c>
      <c r="J8" s="54">
        <v>1088</v>
      </c>
      <c r="K8" s="54">
        <v>1261900</v>
      </c>
      <c r="L8" s="54">
        <v>1191</v>
      </c>
      <c r="M8" s="54">
        <v>3840980</v>
      </c>
      <c r="N8" s="54">
        <v>3426</v>
      </c>
      <c r="O8" s="54">
        <v>3232370</v>
      </c>
      <c r="P8" s="54">
        <v>2870</v>
      </c>
      <c r="Q8" s="65">
        <f aca="true" t="shared" si="5" ref="Q8:R11">+I8+K8+M8+O8</f>
        <v>9419940</v>
      </c>
      <c r="R8" s="66">
        <f t="shared" si="5"/>
        <v>8575</v>
      </c>
      <c r="S8" s="70" t="e">
        <f t="shared" si="1"/>
        <v>#VALUE!</v>
      </c>
      <c r="T8" s="70">
        <f t="shared" si="2"/>
        <v>1098.53527696793</v>
      </c>
      <c r="U8" s="68">
        <v>11565675</v>
      </c>
      <c r="V8" s="71">
        <f t="shared" si="3"/>
        <v>-0.18552613660681283</v>
      </c>
      <c r="W8" s="56">
        <v>267325575</v>
      </c>
      <c r="X8" s="56">
        <v>249594</v>
      </c>
      <c r="Y8" s="55">
        <f t="shared" si="4"/>
        <v>1071.0416716747998</v>
      </c>
    </row>
    <row r="9" spans="1:25" ht="30" customHeight="1">
      <c r="A9" s="40">
        <v>6</v>
      </c>
      <c r="B9" s="41"/>
      <c r="C9" s="63" t="s">
        <v>33</v>
      </c>
      <c r="D9" s="62">
        <v>39954</v>
      </c>
      <c r="E9" s="63" t="s">
        <v>27</v>
      </c>
      <c r="F9" s="64">
        <v>28</v>
      </c>
      <c r="G9" s="64" t="s">
        <v>23</v>
      </c>
      <c r="H9" s="64">
        <v>5</v>
      </c>
      <c r="I9" s="54">
        <v>755990</v>
      </c>
      <c r="J9" s="54">
        <v>775</v>
      </c>
      <c r="K9" s="54">
        <v>719420</v>
      </c>
      <c r="L9" s="54">
        <v>757</v>
      </c>
      <c r="M9" s="54">
        <v>2382470</v>
      </c>
      <c r="N9" s="54">
        <v>2311</v>
      </c>
      <c r="O9" s="54">
        <v>2680680</v>
      </c>
      <c r="P9" s="54">
        <v>2558</v>
      </c>
      <c r="Q9" s="65">
        <f t="shared" si="5"/>
        <v>6538560</v>
      </c>
      <c r="R9" s="66">
        <f t="shared" si="5"/>
        <v>6401</v>
      </c>
      <c r="S9" s="70" t="e">
        <f t="shared" si="1"/>
        <v>#VALUE!</v>
      </c>
      <c r="T9" s="70">
        <f t="shared" si="2"/>
        <v>1021.4903921262303</v>
      </c>
      <c r="U9" s="68">
        <v>7418180</v>
      </c>
      <c r="V9" s="71">
        <f t="shared" si="3"/>
        <v>-0.11857625455300357</v>
      </c>
      <c r="W9" s="56">
        <v>99366325</v>
      </c>
      <c r="X9" s="56">
        <v>97829</v>
      </c>
      <c r="Y9" s="55">
        <f t="shared" si="4"/>
        <v>1015.7144098375737</v>
      </c>
    </row>
    <row r="10" spans="1:25" ht="30" customHeight="1">
      <c r="A10" s="40">
        <v>7</v>
      </c>
      <c r="B10" s="41"/>
      <c r="C10" s="48" t="s">
        <v>34</v>
      </c>
      <c r="D10" s="62">
        <v>39961</v>
      </c>
      <c r="E10" s="49" t="s">
        <v>35</v>
      </c>
      <c r="F10" s="50" t="s">
        <v>36</v>
      </c>
      <c r="G10" s="50" t="s">
        <v>23</v>
      </c>
      <c r="H10" s="50">
        <v>4</v>
      </c>
      <c r="I10" s="54">
        <v>1080530</v>
      </c>
      <c r="J10" s="54">
        <v>1140</v>
      </c>
      <c r="K10" s="54">
        <v>902780</v>
      </c>
      <c r="L10" s="54">
        <v>930</v>
      </c>
      <c r="M10" s="54">
        <v>2064415</v>
      </c>
      <c r="N10" s="74">
        <v>1940</v>
      </c>
      <c r="O10" s="74">
        <v>2063055</v>
      </c>
      <c r="P10" s="74">
        <v>1985</v>
      </c>
      <c r="Q10" s="65">
        <f t="shared" si="5"/>
        <v>6110780</v>
      </c>
      <c r="R10" s="66">
        <f t="shared" si="5"/>
        <v>5995</v>
      </c>
      <c r="S10" s="70" t="e">
        <f t="shared" si="1"/>
        <v>#VALUE!</v>
      </c>
      <c r="T10" s="70">
        <f t="shared" si="2"/>
        <v>1019.3127606338616</v>
      </c>
      <c r="U10" s="68">
        <v>9758100</v>
      </c>
      <c r="V10" s="71">
        <f t="shared" si="3"/>
        <v>-0.37377358297209495</v>
      </c>
      <c r="W10" s="72">
        <v>93154460</v>
      </c>
      <c r="X10" s="72">
        <v>93022</v>
      </c>
      <c r="Y10" s="55">
        <f t="shared" si="4"/>
        <v>1001.423964223517</v>
      </c>
    </row>
    <row r="11" spans="1:25" ht="30" customHeight="1">
      <c r="A11" s="40">
        <v>8</v>
      </c>
      <c r="B11" s="41"/>
      <c r="C11" s="48" t="s">
        <v>37</v>
      </c>
      <c r="D11" s="62">
        <v>39982</v>
      </c>
      <c r="E11" s="49" t="s">
        <v>25</v>
      </c>
      <c r="F11" s="50">
        <v>15</v>
      </c>
      <c r="G11" s="50">
        <v>15</v>
      </c>
      <c r="H11" s="50">
        <v>1</v>
      </c>
      <c r="I11" s="54">
        <v>644330</v>
      </c>
      <c r="J11" s="54">
        <v>598</v>
      </c>
      <c r="K11" s="52">
        <v>735540</v>
      </c>
      <c r="L11" s="52">
        <v>671</v>
      </c>
      <c r="M11" s="52">
        <v>1530205</v>
      </c>
      <c r="N11" s="52">
        <v>1356</v>
      </c>
      <c r="O11" s="52">
        <v>1506280</v>
      </c>
      <c r="P11" s="52">
        <v>1345</v>
      </c>
      <c r="Q11" s="65">
        <f t="shared" si="5"/>
        <v>4416355</v>
      </c>
      <c r="R11" s="66">
        <f t="shared" si="5"/>
        <v>3970</v>
      </c>
      <c r="S11" s="70">
        <f t="shared" si="1"/>
        <v>264.6666666666667</v>
      </c>
      <c r="T11" s="70">
        <f t="shared" si="2"/>
        <v>1112.4319899244333</v>
      </c>
      <c r="U11" s="68">
        <v>0</v>
      </c>
      <c r="V11" s="71">
        <f t="shared" si="3"/>
      </c>
      <c r="W11" s="51">
        <v>4416355</v>
      </c>
      <c r="X11" s="51">
        <v>3970</v>
      </c>
      <c r="Y11" s="55">
        <f t="shared" si="4"/>
        <v>1112.4319899244333</v>
      </c>
    </row>
    <row r="12" spans="1:25" ht="30" customHeight="1">
      <c r="A12" s="40">
        <v>9</v>
      </c>
      <c r="B12" s="41"/>
      <c r="C12" s="63" t="s">
        <v>24</v>
      </c>
      <c r="D12" s="62">
        <v>39961</v>
      </c>
      <c r="E12" s="63" t="s">
        <v>25</v>
      </c>
      <c r="F12" s="64">
        <v>24</v>
      </c>
      <c r="G12" s="64">
        <v>23</v>
      </c>
      <c r="H12" s="64">
        <v>4</v>
      </c>
      <c r="I12" s="54">
        <v>230620</v>
      </c>
      <c r="J12" s="54">
        <v>222</v>
      </c>
      <c r="K12" s="52">
        <v>340265</v>
      </c>
      <c r="L12" s="52">
        <v>307</v>
      </c>
      <c r="M12" s="52">
        <v>830350</v>
      </c>
      <c r="N12" s="52">
        <v>712</v>
      </c>
      <c r="O12" s="52">
        <v>700485</v>
      </c>
      <c r="P12" s="52">
        <v>601</v>
      </c>
      <c r="Q12" s="65">
        <f>+I12+K12+M12+O12</f>
        <v>2101720</v>
      </c>
      <c r="R12" s="66">
        <f>+J12+L12+N12+P12</f>
        <v>1842</v>
      </c>
      <c r="S12" s="70">
        <f>IF(Q12&lt;&gt;0,R12/G12,"")</f>
        <v>80.08695652173913</v>
      </c>
      <c r="T12" s="70">
        <f>IF(Q12&lt;&gt;0,Q12/R12,"")</f>
        <v>1140.99891422367</v>
      </c>
      <c r="U12" s="68">
        <v>3438200</v>
      </c>
      <c r="V12" s="71">
        <f>IF(U12&lt;&gt;0,-(U12-Q12)/U12,"")</f>
        <v>-0.3887150253039381</v>
      </c>
      <c r="W12" s="51">
        <v>39951975</v>
      </c>
      <c r="X12" s="51">
        <v>35735</v>
      </c>
      <c r="Y12" s="55">
        <f>W12/X12</f>
        <v>1118.0068560235063</v>
      </c>
    </row>
    <row r="13" spans="1:25" ht="30" customHeight="1">
      <c r="A13" s="40">
        <v>10</v>
      </c>
      <c r="B13" s="41"/>
      <c r="C13" s="61" t="s">
        <v>21</v>
      </c>
      <c r="D13" s="62">
        <v>39975</v>
      </c>
      <c r="E13" s="63" t="s">
        <v>22</v>
      </c>
      <c r="F13" s="64">
        <v>8</v>
      </c>
      <c r="G13" s="64">
        <v>8</v>
      </c>
      <c r="H13" s="64">
        <v>1</v>
      </c>
      <c r="I13" s="52">
        <v>670585</v>
      </c>
      <c r="J13" s="52">
        <v>1177</v>
      </c>
      <c r="K13" s="52">
        <v>209890</v>
      </c>
      <c r="L13" s="52">
        <v>228</v>
      </c>
      <c r="M13" s="52">
        <v>480595</v>
      </c>
      <c r="N13" s="52">
        <v>499</v>
      </c>
      <c r="O13" s="52">
        <v>496370</v>
      </c>
      <c r="P13" s="52">
        <v>539</v>
      </c>
      <c r="Q13" s="65">
        <f>+I13+K13+M13+O13</f>
        <v>1857440</v>
      </c>
      <c r="R13" s="66">
        <f>+J13+L13+N13+P13</f>
        <v>2443</v>
      </c>
      <c r="S13" s="67">
        <f>IF(Q13&lt;&gt;0,R13/G13,"")</f>
        <v>305.375</v>
      </c>
      <c r="T13" s="67">
        <f>IF(Q13&lt;&gt;0,Q13/R13,"")</f>
        <v>760.3110929185427</v>
      </c>
      <c r="U13" s="68">
        <v>0</v>
      </c>
      <c r="V13" s="69">
        <f>IF(U13&lt;&gt;0,-(U13-Q13)/U13,"")</f>
      </c>
      <c r="W13" s="51">
        <v>1857440</v>
      </c>
      <c r="X13" s="51">
        <v>2443</v>
      </c>
      <c r="Y13" s="55">
        <f>W13/X13</f>
        <v>760.3110929185427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7"/>
      <c r="J14" s="57"/>
      <c r="K14" s="57"/>
      <c r="L14" s="57"/>
      <c r="M14" s="57"/>
      <c r="N14" s="57"/>
      <c r="O14" s="57"/>
      <c r="P14" s="57"/>
      <c r="Q14" s="58"/>
      <c r="R14" s="59"/>
      <c r="S14" s="60"/>
      <c r="T14" s="57"/>
      <c r="U14" s="57"/>
      <c r="V14" s="57"/>
      <c r="W14" s="57"/>
      <c r="X14" s="57"/>
      <c r="Y14" s="57"/>
    </row>
    <row r="15" spans="1:25" ht="17.25" thickBot="1">
      <c r="A15" s="22"/>
      <c r="B15" s="79" t="s">
        <v>17</v>
      </c>
      <c r="C15" s="80"/>
      <c r="D15" s="80"/>
      <c r="E15" s="81"/>
      <c r="F15" s="23"/>
      <c r="G15" s="23">
        <f>SUM(G4:G14)</f>
        <v>46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139731305</v>
      </c>
      <c r="R15" s="27">
        <f>SUM(R4:R14)</f>
        <v>127786</v>
      </c>
      <c r="S15" s="28">
        <f>R15/G15</f>
        <v>2777.9565217391305</v>
      </c>
      <c r="T15" s="53">
        <f>Q15/R15</f>
        <v>1093.478980482995</v>
      </c>
      <c r="U15" s="39">
        <v>87061175</v>
      </c>
      <c r="V15" s="38">
        <f>IF(U15&lt;&gt;0,-(U15-Q15)/U15,"")</f>
        <v>0.6049783959382583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6" t="s">
        <v>19</v>
      </c>
      <c r="V16" s="76"/>
      <c r="W16" s="76"/>
      <c r="X16" s="76"/>
      <c r="Y16" s="7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7"/>
      <c r="V17" s="77"/>
      <c r="W17" s="77"/>
      <c r="X17" s="77"/>
      <c r="Y17" s="7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7"/>
      <c r="V18" s="77"/>
      <c r="W18" s="77"/>
      <c r="X18" s="77"/>
      <c r="Y18" s="77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2009-06-23T09:23:49Z</dcterms:modified>
  <cp:category/>
  <cp:version/>
  <cp:contentType/>
  <cp:contentStatus/>
</cp:coreProperties>
</file>