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9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<sst xmlns="http://schemas.openxmlformats.org/spreadsheetml/2006/main" count="63" uniqueCount="38">
  <si>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</si>
  <si>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</si>
  <si>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</si>
  <si>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</si>
  <si>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</si>
  <si>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</si>
  <si>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</si>
  <si>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</si>
  <si>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</si>
  <si>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</si>
  <si>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</si>
  <si>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</si>
  <si>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</si>
  <si>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</si>
  <si>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</si>
  <si>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</si>
  <si>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</si>
  <si>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</si>
  <si>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</si>
  <si>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</si>
  <si>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</si>
  <si>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Transformers: Revenge…</t>
  </si>
  <si>
    <t>UIP</t>
  </si>
  <si>
    <t>40+1</t>
  </si>
  <si>
    <t>The Hangover</t>
  </si>
  <si>
    <t>InterCom</t>
  </si>
  <si>
    <t>n/a</t>
  </si>
  <si>
    <t>The Proposal</t>
  </si>
  <si>
    <t>Forum Hungary</t>
  </si>
  <si>
    <t>Terminator Salvation</t>
  </si>
  <si>
    <t>Coco avant Chanel</t>
  </si>
  <si>
    <t>Angels &amp; Demons</t>
  </si>
  <si>
    <t>Knowing</t>
  </si>
  <si>
    <t>Night at the Museum: Battle of the Smithsonian</t>
  </si>
  <si>
    <t>17 Again</t>
  </si>
  <si>
    <t>Intercom</t>
  </si>
  <si>
    <t>28+1</t>
  </si>
  <si>
    <t>The Last House on the Left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</si>
</sst>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56" fillId="34" borderId="26" xfId="0" applyNumberFormat="1" applyFont="1" applyFill="1" applyBorder="1" applyAlignment="1">
      <alignment vertical="center"/>
    </xf>
    <xf numFmtId="3" fontId="14" fillId="34" borderId="31" xfId="40" applyNumberFormat="1" applyFont="1" applyFill="1" applyBorder="1" applyAlignment="1">
      <alignment horizontal="right"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31" xfId="0" applyNumberFormat="1" applyFont="1" applyFill="1" applyBorder="1" applyAlignment="1">
      <alignment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25-28 JUNE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6" t="s">
        <v>0</v>
      </c>
      <c r="D2" s="78" t="s">
        <v>1</v>
      </c>
      <c r="E2" s="78" t="s">
        <v>2</v>
      </c>
      <c r="F2" s="81" t="s">
        <v>3</v>
      </c>
      <c r="G2" s="81" t="s">
        <v>4</v>
      </c>
      <c r="H2" s="81" t="s">
        <v>5</v>
      </c>
      <c r="I2" s="69" t="s">
        <v>18</v>
      </c>
      <c r="J2" s="69"/>
      <c r="K2" s="69" t="s">
        <v>6</v>
      </c>
      <c r="L2" s="69"/>
      <c r="M2" s="69" t="s">
        <v>7</v>
      </c>
      <c r="N2" s="69"/>
      <c r="O2" s="69" t="s">
        <v>8</v>
      </c>
      <c r="P2" s="69"/>
      <c r="Q2" s="69" t="s">
        <v>9</v>
      </c>
      <c r="R2" s="69"/>
      <c r="S2" s="69"/>
      <c r="T2" s="69"/>
      <c r="U2" s="69" t="s">
        <v>10</v>
      </c>
      <c r="V2" s="69"/>
      <c r="W2" s="69" t="s">
        <v>11</v>
      </c>
      <c r="X2" s="69"/>
      <c r="Y2" s="72"/>
    </row>
    <row r="3" spans="1:25" ht="30" customHeight="1">
      <c r="A3" s="13"/>
      <c r="B3" s="14"/>
      <c r="C3" s="77"/>
      <c r="D3" s="79"/>
      <c r="E3" s="80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39988</v>
      </c>
      <c r="E4" s="59" t="s">
        <v>22</v>
      </c>
      <c r="F4" s="61" t="s">
        <v>23</v>
      </c>
      <c r="G4" s="61">
        <v>41</v>
      </c>
      <c r="H4" s="61">
        <v>1</v>
      </c>
      <c r="I4" s="62">
        <v>15821400</v>
      </c>
      <c r="J4" s="62">
        <v>15367</v>
      </c>
      <c r="K4" s="63">
        <v>16783635</v>
      </c>
      <c r="L4" s="63">
        <v>15821</v>
      </c>
      <c r="M4" s="63">
        <v>21700785</v>
      </c>
      <c r="N4" s="63">
        <v>20114</v>
      </c>
      <c r="O4" s="63">
        <v>18320995</v>
      </c>
      <c r="P4" s="63">
        <v>17014</v>
      </c>
      <c r="Q4" s="64">
        <f>+I4+K4+M4+O4</f>
        <v>72626815</v>
      </c>
      <c r="R4" s="65">
        <f>+J4+L4+N4+P4</f>
        <v>68316</v>
      </c>
      <c r="S4" s="66">
        <f>IF(Q4&lt;&gt;0,R4/G4,"")</f>
        <v>1666.2439024390244</v>
      </c>
      <c r="T4" s="66">
        <f>IF(Q4&lt;&gt;0,Q4/R4,"")</f>
        <v>1063.1011036945956</v>
      </c>
      <c r="U4" s="67">
        <v>0</v>
      </c>
      <c r="V4" s="68">
        <f>IF(U4&lt;&gt;0,-(U4-Q4)/U4,"")</f>
      </c>
      <c r="W4" s="51">
        <v>103512650</v>
      </c>
      <c r="X4" s="51">
        <v>97665</v>
      </c>
      <c r="Y4" s="53">
        <f>W4/X4</f>
        <v>1059.874571238417</v>
      </c>
    </row>
    <row r="5" spans="1:25" ht="30" customHeight="1">
      <c r="A5" s="40">
        <v>2</v>
      </c>
      <c r="B5" s="83"/>
      <c r="C5" s="84" t="s">
        <v>24</v>
      </c>
      <c r="D5" s="60">
        <v>39982</v>
      </c>
      <c r="E5" s="59" t="s">
        <v>25</v>
      </c>
      <c r="F5" s="61">
        <v>29</v>
      </c>
      <c r="G5" s="61" t="s">
        <v>26</v>
      </c>
      <c r="H5" s="61">
        <v>2</v>
      </c>
      <c r="I5" s="62">
        <v>5596135</v>
      </c>
      <c r="J5" s="62">
        <v>5281</v>
      </c>
      <c r="K5" s="62">
        <v>7746530</v>
      </c>
      <c r="L5" s="62">
        <v>7097</v>
      </c>
      <c r="M5" s="62">
        <v>9772790</v>
      </c>
      <c r="N5" s="62">
        <v>8753</v>
      </c>
      <c r="O5" s="85">
        <v>9450030</v>
      </c>
      <c r="P5" s="62">
        <v>8439</v>
      </c>
      <c r="Q5" s="64">
        <f aca="true" t="shared" si="0" ref="Q5:R7">+I5+K5+M5+O5</f>
        <v>32565485</v>
      </c>
      <c r="R5" s="65">
        <f t="shared" si="0"/>
        <v>29570</v>
      </c>
      <c r="S5" s="66" t="e">
        <f>IF(Q5&lt;&gt;0,R5/G5,"")</f>
        <v>#VALUE!</v>
      </c>
      <c r="T5" s="66">
        <f>IF(Q5&lt;&gt;0,Q5/R5,"")</f>
        <v>1101.301487994589</v>
      </c>
      <c r="U5" s="67">
        <v>40953365</v>
      </c>
      <c r="V5" s="68">
        <f>IF(U5&lt;&gt;0,-(U5-Q5)/U5,"")</f>
        <v>-0.2048154040577618</v>
      </c>
      <c r="W5" s="54">
        <v>101823375</v>
      </c>
      <c r="X5" s="54">
        <v>95006</v>
      </c>
      <c r="Y5" s="53">
        <f>W5/X5</f>
        <v>1071.7573100646275</v>
      </c>
    </row>
    <row r="6" spans="1:25" ht="30" customHeight="1">
      <c r="A6" s="40">
        <v>3</v>
      </c>
      <c r="B6" s="83"/>
      <c r="C6" s="86" t="s">
        <v>27</v>
      </c>
      <c r="D6" s="60">
        <v>39982</v>
      </c>
      <c r="E6" s="59" t="s">
        <v>28</v>
      </c>
      <c r="F6" s="61">
        <v>27</v>
      </c>
      <c r="G6" s="61" t="s">
        <v>26</v>
      </c>
      <c r="H6" s="61">
        <v>2</v>
      </c>
      <c r="I6" s="63">
        <v>4850465</v>
      </c>
      <c r="J6" s="63">
        <v>4520</v>
      </c>
      <c r="K6" s="63">
        <v>6482805</v>
      </c>
      <c r="L6" s="63">
        <v>5828</v>
      </c>
      <c r="M6" s="63">
        <v>8806515</v>
      </c>
      <c r="N6" s="63">
        <v>7805</v>
      </c>
      <c r="O6" s="87">
        <v>7340420</v>
      </c>
      <c r="P6" s="63">
        <v>6502</v>
      </c>
      <c r="Q6" s="64">
        <f t="shared" si="0"/>
        <v>27480205</v>
      </c>
      <c r="R6" s="65">
        <f t="shared" si="0"/>
        <v>24655</v>
      </c>
      <c r="S6" s="66" t="e">
        <f>IF(Q6&lt;&gt;0,R6/G6,"")</f>
        <v>#VALUE!</v>
      </c>
      <c r="T6" s="66">
        <f>IF(Q6&lt;&gt;0,Q6/R6,"")</f>
        <v>1114.589535591158</v>
      </c>
      <c r="U6" s="67">
        <v>40785100</v>
      </c>
      <c r="V6" s="68">
        <f>IF(U6&lt;&gt;0,-(U6-Q6)/U6,"")</f>
        <v>-0.32621950172979836</v>
      </c>
      <c r="W6" s="51">
        <v>99983620</v>
      </c>
      <c r="X6" s="51">
        <v>91736</v>
      </c>
      <c r="Y6" s="53">
        <f>W6/X6</f>
        <v>1089.9060347082934</v>
      </c>
    </row>
    <row r="7" spans="1:25" ht="30" customHeight="1">
      <c r="A7" s="40">
        <v>4</v>
      </c>
      <c r="B7" s="83"/>
      <c r="C7" s="86" t="s">
        <v>29</v>
      </c>
      <c r="D7" s="60">
        <v>39968</v>
      </c>
      <c r="E7" s="59" t="s">
        <v>25</v>
      </c>
      <c r="F7" s="61">
        <v>44</v>
      </c>
      <c r="G7" s="61" t="s">
        <v>26</v>
      </c>
      <c r="H7" s="61">
        <v>4</v>
      </c>
      <c r="I7" s="62">
        <v>1315925</v>
      </c>
      <c r="J7" s="62">
        <v>1313</v>
      </c>
      <c r="K7" s="62">
        <v>1868040</v>
      </c>
      <c r="L7" s="62">
        <v>1746</v>
      </c>
      <c r="M7" s="62">
        <v>2511360</v>
      </c>
      <c r="N7" s="62">
        <v>2290</v>
      </c>
      <c r="O7" s="85">
        <v>2270440</v>
      </c>
      <c r="P7" s="62">
        <v>2070</v>
      </c>
      <c r="Q7" s="64">
        <f t="shared" si="0"/>
        <v>7965765</v>
      </c>
      <c r="R7" s="65">
        <f t="shared" si="0"/>
        <v>7419</v>
      </c>
      <c r="S7" s="66" t="e">
        <f>IF(Q7&lt;&gt;0,R7/G7,"")</f>
        <v>#VALUE!</v>
      </c>
      <c r="T7" s="66">
        <f>IF(Q7&lt;&gt;0,Q7/R7,"")</f>
        <v>1073.6979377274565</v>
      </c>
      <c r="U7" s="67">
        <v>16405100</v>
      </c>
      <c r="V7" s="68">
        <f>IF(U7&lt;&gt;0,-(U7-Q7)/U7,"")</f>
        <v>-0.5144336212519277</v>
      </c>
      <c r="W7" s="54">
        <v>171723150</v>
      </c>
      <c r="X7" s="54">
        <v>160048</v>
      </c>
      <c r="Y7" s="53">
        <f>W7/X7</f>
        <v>1072.9478031590522</v>
      </c>
    </row>
    <row r="8" spans="1:25" ht="30" customHeight="1">
      <c r="A8" s="40">
        <v>5</v>
      </c>
      <c r="B8" s="83"/>
      <c r="C8" s="84" t="s">
        <v>30</v>
      </c>
      <c r="D8" s="60">
        <v>39989</v>
      </c>
      <c r="E8" s="59" t="s">
        <v>28</v>
      </c>
      <c r="F8" s="61">
        <v>5</v>
      </c>
      <c r="G8" s="61" t="s">
        <v>26</v>
      </c>
      <c r="H8" s="61">
        <v>1</v>
      </c>
      <c r="I8" s="63">
        <v>1177720</v>
      </c>
      <c r="J8" s="63">
        <v>1066</v>
      </c>
      <c r="K8" s="63">
        <v>1710270</v>
      </c>
      <c r="L8" s="63">
        <v>1493</v>
      </c>
      <c r="M8" s="63">
        <v>2213940</v>
      </c>
      <c r="N8" s="63">
        <v>1944</v>
      </c>
      <c r="O8" s="87">
        <v>2061810</v>
      </c>
      <c r="P8" s="63">
        <v>1795</v>
      </c>
      <c r="Q8" s="64">
        <f>+I8+K8+M8+O8</f>
        <v>7163740</v>
      </c>
      <c r="R8" s="65">
        <f>+J8+L8+N8+P8</f>
        <v>6298</v>
      </c>
      <c r="S8" s="88" t="e">
        <f>IF(Q8&lt;&gt;0,R8/G8,"")</f>
        <v>#VALUE!</v>
      </c>
      <c r="T8" s="88">
        <f>IF(Q8&lt;&gt;0,Q8/R8,"")</f>
        <v>1137.4626865671642</v>
      </c>
      <c r="U8" s="67">
        <v>0</v>
      </c>
      <c r="V8" s="89">
        <f>IF(U8&lt;&gt;0,-(U8-Q8)/U8,"")</f>
      </c>
      <c r="W8" s="51">
        <v>8732525</v>
      </c>
      <c r="X8" s="51">
        <v>7843</v>
      </c>
      <c r="Y8" s="53">
        <f>W8/X8</f>
        <v>1113.41642228739</v>
      </c>
    </row>
    <row r="9" spans="1:25" ht="30" customHeight="1">
      <c r="A9" s="40">
        <v>6</v>
      </c>
      <c r="B9" s="83"/>
      <c r="C9" s="86" t="s">
        <v>31</v>
      </c>
      <c r="D9" s="60">
        <v>39946</v>
      </c>
      <c r="E9" s="59" t="s">
        <v>25</v>
      </c>
      <c r="F9" s="61">
        <v>44</v>
      </c>
      <c r="G9" s="61" t="s">
        <v>26</v>
      </c>
      <c r="H9" s="61">
        <v>7</v>
      </c>
      <c r="I9" s="62">
        <v>1059540</v>
      </c>
      <c r="J9" s="62">
        <v>1085</v>
      </c>
      <c r="K9" s="62">
        <v>1584220</v>
      </c>
      <c r="L9" s="62">
        <v>1527</v>
      </c>
      <c r="M9" s="62">
        <v>2317560</v>
      </c>
      <c r="N9" s="62">
        <v>2146</v>
      </c>
      <c r="O9" s="85">
        <v>1986440</v>
      </c>
      <c r="P9" s="62">
        <v>1811</v>
      </c>
      <c r="Q9" s="64">
        <f aca="true" t="shared" si="1" ref="Q9:R13">+I9+K9+M9+O9</f>
        <v>6947760</v>
      </c>
      <c r="R9" s="65">
        <f t="shared" si="1"/>
        <v>6569</v>
      </c>
      <c r="S9" s="66" t="e">
        <f>IF(Q9&lt;&gt;0,R9/G9,"")</f>
        <v>#VALUE!</v>
      </c>
      <c r="T9" s="66">
        <f>IF(Q9&lt;&gt;0,Q9/R9,"")</f>
        <v>1057.658699954331</v>
      </c>
      <c r="U9" s="67">
        <v>9419940</v>
      </c>
      <c r="V9" s="68">
        <f>IF(U9&lt;&gt;0,-(U9-Q9)/U9,"")</f>
        <v>-0.2624411620456181</v>
      </c>
      <c r="W9" s="54">
        <v>278877375</v>
      </c>
      <c r="X9" s="54">
        <v>260726</v>
      </c>
      <c r="Y9" s="53">
        <f>W9/X9</f>
        <v>1069.6185842608716</v>
      </c>
    </row>
    <row r="10" spans="1:25" ht="30" customHeight="1">
      <c r="A10" s="40">
        <v>7</v>
      </c>
      <c r="B10" s="83"/>
      <c r="C10" s="84" t="s">
        <v>32</v>
      </c>
      <c r="D10" s="60">
        <v>39975</v>
      </c>
      <c r="E10" s="59" t="s">
        <v>28</v>
      </c>
      <c r="F10" s="61">
        <v>20</v>
      </c>
      <c r="G10" s="61" t="s">
        <v>26</v>
      </c>
      <c r="H10" s="61">
        <v>3</v>
      </c>
      <c r="I10" s="63">
        <v>980215</v>
      </c>
      <c r="J10" s="63">
        <v>927</v>
      </c>
      <c r="K10" s="63">
        <v>1556295</v>
      </c>
      <c r="L10" s="63">
        <v>1354</v>
      </c>
      <c r="M10" s="63">
        <v>2025855</v>
      </c>
      <c r="N10" s="63">
        <v>1733</v>
      </c>
      <c r="O10" s="87">
        <v>1806925</v>
      </c>
      <c r="P10" s="63">
        <v>1551</v>
      </c>
      <c r="Q10" s="64">
        <f t="shared" si="1"/>
        <v>6369290</v>
      </c>
      <c r="R10" s="65">
        <f t="shared" si="1"/>
        <v>5565</v>
      </c>
      <c r="S10" s="66" t="e">
        <f>IF(Q10&lt;&gt;0,R10/G10,"")</f>
        <v>#VALUE!</v>
      </c>
      <c r="T10" s="66">
        <f>IF(Q10&lt;&gt;0,Q10/R10,"")</f>
        <v>1144.5265049415993</v>
      </c>
      <c r="U10" s="67">
        <v>11142945</v>
      </c>
      <c r="V10" s="68">
        <f>IF(U10&lt;&gt;0,-(U10-Q10)/U10,"")</f>
        <v>-0.42840155811591996</v>
      </c>
      <c r="W10" s="51">
        <v>49574455</v>
      </c>
      <c r="X10" s="51">
        <v>45053</v>
      </c>
      <c r="Y10" s="53">
        <f>W10/X10</f>
        <v>1100.3585776751825</v>
      </c>
    </row>
    <row r="11" spans="1:25" ht="30" customHeight="1">
      <c r="A11" s="40">
        <v>8</v>
      </c>
      <c r="B11" s="83"/>
      <c r="C11" s="59" t="s">
        <v>33</v>
      </c>
      <c r="D11" s="60">
        <v>39954</v>
      </c>
      <c r="E11" s="59" t="s">
        <v>25</v>
      </c>
      <c r="F11" s="61">
        <v>28</v>
      </c>
      <c r="G11" s="61" t="s">
        <v>26</v>
      </c>
      <c r="H11" s="61">
        <v>6</v>
      </c>
      <c r="I11" s="62">
        <v>774020</v>
      </c>
      <c r="J11" s="62">
        <v>835</v>
      </c>
      <c r="K11" s="62">
        <v>824470</v>
      </c>
      <c r="L11" s="62">
        <v>825</v>
      </c>
      <c r="M11" s="62">
        <v>1416200</v>
      </c>
      <c r="N11" s="62">
        <v>1339</v>
      </c>
      <c r="O11" s="85">
        <v>1621380</v>
      </c>
      <c r="P11" s="62">
        <v>1530</v>
      </c>
      <c r="Q11" s="64">
        <f t="shared" si="1"/>
        <v>4636070</v>
      </c>
      <c r="R11" s="65">
        <f t="shared" si="1"/>
        <v>4529</v>
      </c>
      <c r="S11" s="66" t="e">
        <f>IF(Q11&lt;&gt;0,R11/G11,"")</f>
        <v>#VALUE!</v>
      </c>
      <c r="T11" s="66">
        <f>IF(Q11&lt;&gt;0,Q11/R11,"")</f>
        <v>1023.6409803488629</v>
      </c>
      <c r="U11" s="67">
        <v>6538560</v>
      </c>
      <c r="V11" s="68">
        <f>IF(U11&lt;&gt;0,-(U11-Q11)/U11,"")</f>
        <v>-0.2909646772378016</v>
      </c>
      <c r="W11" s="54">
        <v>107298920</v>
      </c>
      <c r="X11" s="54">
        <v>105941</v>
      </c>
      <c r="Y11" s="53">
        <f>W11/X11</f>
        <v>1012.8177004181573</v>
      </c>
    </row>
    <row r="12" spans="1:25" ht="30" customHeight="1">
      <c r="A12" s="40">
        <v>9</v>
      </c>
      <c r="B12" s="83"/>
      <c r="C12" s="48" t="s">
        <v>34</v>
      </c>
      <c r="D12" s="60">
        <v>39961</v>
      </c>
      <c r="E12" s="49" t="s">
        <v>35</v>
      </c>
      <c r="F12" s="50" t="s">
        <v>36</v>
      </c>
      <c r="G12" s="50" t="s">
        <v>26</v>
      </c>
      <c r="H12" s="50">
        <v>5</v>
      </c>
      <c r="I12" s="62">
        <v>936880</v>
      </c>
      <c r="J12" s="62">
        <v>1005</v>
      </c>
      <c r="K12" s="62">
        <v>1086990</v>
      </c>
      <c r="L12" s="62">
        <v>1104</v>
      </c>
      <c r="M12" s="62">
        <v>1172200</v>
      </c>
      <c r="N12" s="62">
        <v>1144</v>
      </c>
      <c r="O12" s="85">
        <v>1283130</v>
      </c>
      <c r="P12" s="62">
        <v>1247</v>
      </c>
      <c r="Q12" s="64">
        <f t="shared" si="1"/>
        <v>4479200</v>
      </c>
      <c r="R12" s="65">
        <f t="shared" si="1"/>
        <v>4500</v>
      </c>
      <c r="S12" s="66" t="e">
        <f>IF(Q12&lt;&gt;0,R12/G12,"")</f>
        <v>#VALUE!</v>
      </c>
      <c r="T12" s="66">
        <f>IF(Q12&lt;&gt;0,Q12/R12,"")</f>
        <v>995.3777777777777</v>
      </c>
      <c r="U12" s="67">
        <v>6110780</v>
      </c>
      <c r="V12" s="68">
        <f>IF(U12&lt;&gt;0,-(U12-Q12)/U12,"")</f>
        <v>-0.2670002847427006</v>
      </c>
      <c r="W12" s="54">
        <v>101592720</v>
      </c>
      <c r="X12" s="54">
        <v>101825</v>
      </c>
      <c r="Y12" s="53">
        <f>W12/X12</f>
        <v>997.7188313282593</v>
      </c>
    </row>
    <row r="13" spans="1:25" ht="30" customHeight="1">
      <c r="A13" s="40">
        <v>10</v>
      </c>
      <c r="B13" s="83"/>
      <c r="C13" s="48" t="s">
        <v>37</v>
      </c>
      <c r="D13" s="60">
        <v>39982</v>
      </c>
      <c r="E13" s="49" t="s">
        <v>22</v>
      </c>
      <c r="F13" s="50">
        <v>15</v>
      </c>
      <c r="G13" s="50">
        <v>15</v>
      </c>
      <c r="H13" s="50">
        <v>2</v>
      </c>
      <c r="I13" s="62">
        <v>510390</v>
      </c>
      <c r="J13" s="62">
        <v>479</v>
      </c>
      <c r="K13" s="63">
        <v>662215</v>
      </c>
      <c r="L13" s="63">
        <v>606</v>
      </c>
      <c r="M13" s="63">
        <v>836640</v>
      </c>
      <c r="N13" s="63">
        <v>740</v>
      </c>
      <c r="O13" s="87">
        <v>778730</v>
      </c>
      <c r="P13" s="63">
        <v>699</v>
      </c>
      <c r="Q13" s="64">
        <f t="shared" si="1"/>
        <v>2787975</v>
      </c>
      <c r="R13" s="65">
        <f t="shared" si="1"/>
        <v>2524</v>
      </c>
      <c r="S13" s="66">
        <f>IF(Q13&lt;&gt;0,R13/G13,"")</f>
        <v>168.26666666666668</v>
      </c>
      <c r="T13" s="66">
        <f>IF(Q13&lt;&gt;0,Q13/R13,"")</f>
        <v>1104.5859746434232</v>
      </c>
      <c r="U13" s="67">
        <v>4416355</v>
      </c>
      <c r="V13" s="68">
        <f>IF(U13&lt;&gt;0,-(U13-Q13)/U13,"")</f>
        <v>-0.3687158301359379</v>
      </c>
      <c r="W13" s="51">
        <v>9754835</v>
      </c>
      <c r="X13" s="51">
        <v>9020</v>
      </c>
      <c r="Y13" s="53">
        <f>W13/X13</f>
        <v>1081.4672949002218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73" t="s">
        <v>17</v>
      </c>
      <c r="C15" s="74"/>
      <c r="D15" s="74"/>
      <c r="E15" s="75"/>
      <c r="F15" s="23"/>
      <c r="G15" s="23">
        <f>SUM(G4:G14)</f>
        <v>56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173022305</v>
      </c>
      <c r="R15" s="27">
        <f>SUM(R4:R14)</f>
        <v>159945</v>
      </c>
      <c r="S15" s="28">
        <f>R15/G15</f>
        <v>2856.160714285714</v>
      </c>
      <c r="T15" s="52">
        <f>Q15/R15</f>
        <v>1081.7612616837039</v>
      </c>
      <c r="U15" s="39">
        <v>139731305</v>
      </c>
      <c r="V15" s="38">
        <f>IF(U15&lt;&gt;0,-(U15-Q15)/U15,"")</f>
        <v>0.23825011868313975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2009-06-29T11:28:50Z</dcterms:modified>
  <cp:category/>
  <cp:version/>
  <cp:contentType/>
  <cp:contentStatus/>
</cp:coreProperties>
</file>