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26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<sst xmlns="http://schemas.openxmlformats.org/spreadsheetml/2006/main" count="64" uniqueCount="38">
  <si>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</si>
  <si>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</si>
  <si>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</si>
  <si>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</si>
  <si>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</si>
  <si>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</si>
  <si>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</si>
  <si>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</si>
  <si>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</si>
  <si>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</si>
  <si>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</si>
  <si>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</si>
  <si>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</si>
  <si>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</si>
  <si>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</si>
  <si>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</si>
  <si>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</si>
  <si>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</si>
  <si>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</si>
  <si>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</si>
  <si>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Ice Age: Dawn of the Dinosaurs</t>
  </si>
  <si>
    <t>InterCom</t>
  </si>
  <si>
    <t>32+15</t>
  </si>
  <si>
    <t>n/a</t>
  </si>
  <si>
    <t>Transformers: Revenge…</t>
  </si>
  <si>
    <t>UIP</t>
  </si>
  <si>
    <t>40+1</t>
  </si>
  <si>
    <t>17 Again</t>
  </si>
  <si>
    <t>Intercom</t>
  </si>
  <si>
    <t>28+1</t>
  </si>
  <si>
    <t>The Hangover</t>
  </si>
  <si>
    <t>The Proposal</t>
  </si>
  <si>
    <t>Forum Hungary</t>
  </si>
  <si>
    <t>Crank: High Voltage</t>
  </si>
  <si>
    <t>Coco avant Chanel</t>
  </si>
  <si>
    <t>Angels &amp; Demons</t>
  </si>
  <si>
    <t>Terminator Salvation</t>
  </si>
  <si>
    <t>Knowing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</si>
</sst>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40" applyNumberFormat="1" applyFont="1" applyFill="1" applyBorder="1" applyAlignment="1">
      <alignment horizontal="right"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3" fontId="16" fillId="0" borderId="26" xfId="40" applyNumberFormat="1" applyFont="1" applyBorder="1" applyAlignment="1">
      <alignment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56" fillId="34" borderId="26" xfId="0" applyNumberFormat="1" applyFont="1" applyFill="1" applyBorder="1" applyAlignment="1">
      <alignment vertical="center"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4" fillId="34" borderId="26" xfId="60" applyNumberFormat="1" applyFont="1" applyFill="1" applyBorder="1" applyAlignment="1" applyProtection="1">
      <alignment horizontal="center"/>
      <protection/>
    </xf>
    <xf numFmtId="183" fontId="14" fillId="34" borderId="26" xfId="60" applyNumberFormat="1" applyFont="1" applyFill="1" applyBorder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9829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5445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2-5 JULY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G1">
      <selection activeCell="C16" sqref="C1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2" t="s">
        <v>0</v>
      </c>
      <c r="D2" s="64" t="s">
        <v>1</v>
      </c>
      <c r="E2" s="64" t="s">
        <v>2</v>
      </c>
      <c r="F2" s="68" t="s">
        <v>3</v>
      </c>
      <c r="G2" s="68" t="s">
        <v>4</v>
      </c>
      <c r="H2" s="68" t="s">
        <v>5</v>
      </c>
      <c r="I2" s="67" t="s">
        <v>18</v>
      </c>
      <c r="J2" s="67"/>
      <c r="K2" s="67" t="s">
        <v>6</v>
      </c>
      <c r="L2" s="67"/>
      <c r="M2" s="67" t="s">
        <v>7</v>
      </c>
      <c r="N2" s="67"/>
      <c r="O2" s="67" t="s">
        <v>8</v>
      </c>
      <c r="P2" s="67"/>
      <c r="Q2" s="67" t="s">
        <v>9</v>
      </c>
      <c r="R2" s="67"/>
      <c r="S2" s="67"/>
      <c r="T2" s="67"/>
      <c r="U2" s="67" t="s">
        <v>10</v>
      </c>
      <c r="V2" s="67"/>
      <c r="W2" s="67" t="s">
        <v>11</v>
      </c>
      <c r="X2" s="67"/>
      <c r="Y2" s="72"/>
    </row>
    <row r="3" spans="1:25" ht="30" customHeight="1">
      <c r="A3" s="13"/>
      <c r="B3" s="14"/>
      <c r="C3" s="63"/>
      <c r="D3" s="65"/>
      <c r="E3" s="66"/>
      <c r="F3" s="69"/>
      <c r="G3" s="69"/>
      <c r="H3" s="6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73"/>
      <c r="C4" s="48" t="s">
        <v>20</v>
      </c>
      <c r="D4" s="74">
        <v>39995</v>
      </c>
      <c r="E4" s="49" t="s">
        <v>21</v>
      </c>
      <c r="F4" s="50" t="s">
        <v>22</v>
      </c>
      <c r="G4" s="50" t="s">
        <v>23</v>
      </c>
      <c r="H4" s="50">
        <v>1</v>
      </c>
      <c r="I4" s="75">
        <v>27931970</v>
      </c>
      <c r="J4" s="75">
        <v>22443</v>
      </c>
      <c r="K4" s="75">
        <v>30513940</v>
      </c>
      <c r="L4" s="75">
        <v>23939</v>
      </c>
      <c r="M4" s="75">
        <v>45875710</v>
      </c>
      <c r="N4" s="75">
        <v>35909</v>
      </c>
      <c r="O4" s="75">
        <v>42076005</v>
      </c>
      <c r="P4" s="75">
        <v>32738</v>
      </c>
      <c r="Q4" s="76">
        <f>+I4+K4+M4+O4</f>
        <v>146397625</v>
      </c>
      <c r="R4" s="77">
        <f>+J4+L4+N4+P4</f>
        <v>115029</v>
      </c>
      <c r="S4" s="78" t="e">
        <f aca="true" t="shared" si="0" ref="S4:S12">IF(Q4&lt;&gt;0,R4/G4,"")</f>
        <v>#VALUE!</v>
      </c>
      <c r="T4" s="78">
        <f aca="true" t="shared" si="1" ref="T4:T12">IF(Q4&lt;&gt;0,Q4/R4,"")</f>
        <v>1272.7018838727624</v>
      </c>
      <c r="U4" s="79">
        <v>0</v>
      </c>
      <c r="V4" s="80">
        <f aca="true" t="shared" si="2" ref="V4:V12">IF(U4&lt;&gt;0,-(U4-Q4)/U4,"")</f>
      </c>
      <c r="W4" s="81">
        <v>180692290</v>
      </c>
      <c r="X4" s="81">
        <v>142760</v>
      </c>
      <c r="Y4" s="53">
        <f aca="true" t="shared" si="3" ref="Y4:Y12">W4/X4</f>
        <v>1265.706710563183</v>
      </c>
    </row>
    <row r="5" spans="1:25" ht="30" customHeight="1">
      <c r="A5" s="40">
        <v>2</v>
      </c>
      <c r="B5" s="41"/>
      <c r="C5" s="82" t="s">
        <v>24</v>
      </c>
      <c r="D5" s="74">
        <v>39988</v>
      </c>
      <c r="E5" s="82" t="s">
        <v>25</v>
      </c>
      <c r="F5" s="83" t="s">
        <v>26</v>
      </c>
      <c r="G5" s="83">
        <v>41</v>
      </c>
      <c r="H5" s="83">
        <v>2</v>
      </c>
      <c r="I5" s="84">
        <v>4847975</v>
      </c>
      <c r="J5" s="84">
        <v>4493</v>
      </c>
      <c r="K5" s="85">
        <v>5510630</v>
      </c>
      <c r="L5" s="85">
        <v>5014</v>
      </c>
      <c r="M5" s="85">
        <v>7459440</v>
      </c>
      <c r="N5" s="85">
        <v>6670</v>
      </c>
      <c r="O5" s="85">
        <v>6318745</v>
      </c>
      <c r="P5" s="85">
        <v>5634</v>
      </c>
      <c r="Q5" s="76">
        <f>+I5+K5+M5+O5</f>
        <v>24136790</v>
      </c>
      <c r="R5" s="77">
        <f>+J5+L5+N5+P5</f>
        <v>21811</v>
      </c>
      <c r="S5" s="78">
        <f t="shared" si="0"/>
        <v>531.9756097560976</v>
      </c>
      <c r="T5" s="78">
        <f t="shared" si="1"/>
        <v>1106.6338086286737</v>
      </c>
      <c r="U5" s="79">
        <v>72626815</v>
      </c>
      <c r="V5" s="80">
        <f t="shared" si="2"/>
        <v>-0.6676600784434785</v>
      </c>
      <c r="W5" s="51">
        <v>149266875</v>
      </c>
      <c r="X5" s="51">
        <v>141584</v>
      </c>
      <c r="Y5" s="53">
        <f t="shared" si="3"/>
        <v>1054.263723302068</v>
      </c>
    </row>
    <row r="6" spans="1:25" ht="30" customHeight="1">
      <c r="A6" s="40">
        <v>3</v>
      </c>
      <c r="B6" s="73"/>
      <c r="C6" s="86" t="s">
        <v>30</v>
      </c>
      <c r="D6" s="74">
        <v>39982</v>
      </c>
      <c r="E6" s="82" t="s">
        <v>21</v>
      </c>
      <c r="F6" s="83">
        <v>29</v>
      </c>
      <c r="G6" s="83" t="s">
        <v>23</v>
      </c>
      <c r="H6" s="83">
        <v>3</v>
      </c>
      <c r="I6" s="75">
        <v>3749455</v>
      </c>
      <c r="J6" s="75">
        <v>3340</v>
      </c>
      <c r="K6" s="75">
        <v>4707325</v>
      </c>
      <c r="L6" s="75">
        <v>4056</v>
      </c>
      <c r="M6" s="75">
        <v>5810790</v>
      </c>
      <c r="N6" s="75">
        <v>4943</v>
      </c>
      <c r="O6" s="75">
        <v>4842995</v>
      </c>
      <c r="P6" s="75">
        <v>4152</v>
      </c>
      <c r="Q6" s="76">
        <f aca="true" t="shared" si="4" ref="Q6:R8">+I6+K6+M6+O6</f>
        <v>19110565</v>
      </c>
      <c r="R6" s="77">
        <f t="shared" si="4"/>
        <v>16491</v>
      </c>
      <c r="S6" s="78" t="e">
        <f t="shared" si="0"/>
        <v>#VALUE!</v>
      </c>
      <c r="T6" s="78">
        <f t="shared" si="1"/>
        <v>1158.8481596022073</v>
      </c>
      <c r="U6" s="79">
        <v>32565485</v>
      </c>
      <c r="V6" s="80">
        <f t="shared" si="2"/>
        <v>-0.4131650426824597</v>
      </c>
      <c r="W6" s="81">
        <v>135442985</v>
      </c>
      <c r="X6" s="81">
        <v>126019</v>
      </c>
      <c r="Y6" s="53">
        <f t="shared" si="3"/>
        <v>1074.782255056777</v>
      </c>
    </row>
    <row r="7" spans="1:25" ht="30" customHeight="1">
      <c r="A7" s="40">
        <v>4</v>
      </c>
      <c r="B7" s="73"/>
      <c r="C7" s="87" t="s">
        <v>31</v>
      </c>
      <c r="D7" s="74">
        <v>39982</v>
      </c>
      <c r="E7" s="82" t="s">
        <v>32</v>
      </c>
      <c r="F7" s="83">
        <v>27</v>
      </c>
      <c r="G7" s="83" t="s">
        <v>23</v>
      </c>
      <c r="H7" s="83">
        <v>3</v>
      </c>
      <c r="I7" s="85">
        <v>3103115</v>
      </c>
      <c r="J7" s="85">
        <v>2731</v>
      </c>
      <c r="K7" s="85">
        <v>3869855</v>
      </c>
      <c r="L7" s="85">
        <v>3267</v>
      </c>
      <c r="M7" s="85">
        <v>5309760</v>
      </c>
      <c r="N7" s="85">
        <v>4438</v>
      </c>
      <c r="O7" s="85">
        <v>3862755</v>
      </c>
      <c r="P7" s="85">
        <v>3238</v>
      </c>
      <c r="Q7" s="76">
        <f t="shared" si="4"/>
        <v>16145485</v>
      </c>
      <c r="R7" s="77">
        <f t="shared" si="4"/>
        <v>13674</v>
      </c>
      <c r="S7" s="78" t="e">
        <f t="shared" si="0"/>
        <v>#VALUE!</v>
      </c>
      <c r="T7" s="78">
        <f t="shared" si="1"/>
        <v>1180.7433816001171</v>
      </c>
      <c r="U7" s="79">
        <v>27480205</v>
      </c>
      <c r="V7" s="80">
        <f t="shared" si="2"/>
        <v>-0.412468538717233</v>
      </c>
      <c r="W7" s="51">
        <v>127668895</v>
      </c>
      <c r="X7" s="51">
        <v>116975</v>
      </c>
      <c r="Y7" s="53">
        <f t="shared" si="3"/>
        <v>1091.4203462278265</v>
      </c>
    </row>
    <row r="8" spans="1:25" ht="30" customHeight="1">
      <c r="A8" s="40">
        <v>5</v>
      </c>
      <c r="B8" s="73"/>
      <c r="C8" s="48" t="s">
        <v>33</v>
      </c>
      <c r="D8" s="74">
        <v>39996</v>
      </c>
      <c r="E8" s="49" t="s">
        <v>32</v>
      </c>
      <c r="F8" s="50">
        <v>15</v>
      </c>
      <c r="G8" s="50" t="s">
        <v>23</v>
      </c>
      <c r="H8" s="50">
        <v>1</v>
      </c>
      <c r="I8" s="85">
        <v>1190120</v>
      </c>
      <c r="J8" s="85">
        <v>1018</v>
      </c>
      <c r="K8" s="85">
        <v>1387730</v>
      </c>
      <c r="L8" s="85">
        <v>1152</v>
      </c>
      <c r="M8" s="85">
        <v>1716980</v>
      </c>
      <c r="N8" s="85">
        <v>1392</v>
      </c>
      <c r="O8" s="85">
        <v>1548660</v>
      </c>
      <c r="P8" s="85">
        <v>1284</v>
      </c>
      <c r="Q8" s="76">
        <f t="shared" si="4"/>
        <v>5843490</v>
      </c>
      <c r="R8" s="77">
        <f t="shared" si="4"/>
        <v>4846</v>
      </c>
      <c r="S8" s="78" t="e">
        <f t="shared" si="0"/>
        <v>#VALUE!</v>
      </c>
      <c r="T8" s="78">
        <f t="shared" si="1"/>
        <v>1205.837804374742</v>
      </c>
      <c r="U8" s="79">
        <v>0</v>
      </c>
      <c r="V8" s="80">
        <f t="shared" si="2"/>
      </c>
      <c r="W8" s="51">
        <v>5843490</v>
      </c>
      <c r="X8" s="51">
        <v>4846</v>
      </c>
      <c r="Y8" s="53">
        <f t="shared" si="3"/>
        <v>1205.837804374742</v>
      </c>
    </row>
    <row r="9" spans="1:25" ht="30" customHeight="1">
      <c r="A9" s="40">
        <v>6</v>
      </c>
      <c r="B9" s="73"/>
      <c r="C9" s="86" t="s">
        <v>34</v>
      </c>
      <c r="D9" s="74">
        <v>39989</v>
      </c>
      <c r="E9" s="82" t="s">
        <v>32</v>
      </c>
      <c r="F9" s="83">
        <v>5</v>
      </c>
      <c r="G9" s="83" t="s">
        <v>23</v>
      </c>
      <c r="H9" s="83">
        <v>2</v>
      </c>
      <c r="I9" s="85">
        <v>1079570</v>
      </c>
      <c r="J9" s="85">
        <v>917</v>
      </c>
      <c r="K9" s="85">
        <v>1092605</v>
      </c>
      <c r="L9" s="85">
        <v>905</v>
      </c>
      <c r="M9" s="85">
        <v>1315020</v>
      </c>
      <c r="N9" s="85">
        <v>1088</v>
      </c>
      <c r="O9" s="85">
        <v>1122425</v>
      </c>
      <c r="P9" s="85">
        <v>941</v>
      </c>
      <c r="Q9" s="76">
        <f>+I9+K9+M9+O9</f>
        <v>4609620</v>
      </c>
      <c r="R9" s="77">
        <f>+J9+L9+N9+P9</f>
        <v>3851</v>
      </c>
      <c r="S9" s="88" t="e">
        <f t="shared" si="0"/>
        <v>#VALUE!</v>
      </c>
      <c r="T9" s="88">
        <f t="shared" si="1"/>
        <v>1196.9929888340691</v>
      </c>
      <c r="U9" s="79">
        <v>7163740</v>
      </c>
      <c r="V9" s="89">
        <f t="shared" si="2"/>
        <v>-0.3565344359231351</v>
      </c>
      <c r="W9" s="51">
        <v>17088105</v>
      </c>
      <c r="X9" s="51">
        <v>15337</v>
      </c>
      <c r="Y9" s="53">
        <f t="shared" si="3"/>
        <v>1114.1751972354436</v>
      </c>
    </row>
    <row r="10" spans="1:25" ht="30" customHeight="1">
      <c r="A10" s="40">
        <v>7</v>
      </c>
      <c r="B10" s="73"/>
      <c r="C10" s="87" t="s">
        <v>35</v>
      </c>
      <c r="D10" s="74">
        <v>39946</v>
      </c>
      <c r="E10" s="82" t="s">
        <v>21</v>
      </c>
      <c r="F10" s="83">
        <v>44</v>
      </c>
      <c r="G10" s="83" t="s">
        <v>23</v>
      </c>
      <c r="H10" s="83">
        <v>8</v>
      </c>
      <c r="I10" s="84">
        <v>592330</v>
      </c>
      <c r="J10" s="84">
        <v>564</v>
      </c>
      <c r="K10" s="84">
        <v>735710</v>
      </c>
      <c r="L10" s="84">
        <v>673</v>
      </c>
      <c r="M10" s="84">
        <v>1156770</v>
      </c>
      <c r="N10" s="84">
        <v>1072</v>
      </c>
      <c r="O10" s="84">
        <v>793280</v>
      </c>
      <c r="P10" s="84">
        <v>730</v>
      </c>
      <c r="Q10" s="76">
        <f aca="true" t="shared" si="5" ref="Q10:R12">+I10+K10+M10+O10</f>
        <v>3278090</v>
      </c>
      <c r="R10" s="77">
        <f t="shared" si="5"/>
        <v>3039</v>
      </c>
      <c r="S10" s="78" t="e">
        <f t="shared" si="0"/>
        <v>#VALUE!</v>
      </c>
      <c r="T10" s="78">
        <f t="shared" si="1"/>
        <v>1078.6739058900955</v>
      </c>
      <c r="U10" s="79">
        <v>6947760</v>
      </c>
      <c r="V10" s="80">
        <f t="shared" si="2"/>
        <v>-0.5281803055948968</v>
      </c>
      <c r="W10" s="54">
        <v>284485595</v>
      </c>
      <c r="X10" s="54">
        <v>266196</v>
      </c>
      <c r="Y10" s="53">
        <f t="shared" si="3"/>
        <v>1068.7072495454477</v>
      </c>
    </row>
    <row r="11" spans="1:25" ht="30" customHeight="1">
      <c r="A11" s="40">
        <v>8</v>
      </c>
      <c r="B11" s="73"/>
      <c r="C11" s="87" t="s">
        <v>36</v>
      </c>
      <c r="D11" s="74">
        <v>39968</v>
      </c>
      <c r="E11" s="82" t="s">
        <v>21</v>
      </c>
      <c r="F11" s="83">
        <v>44</v>
      </c>
      <c r="G11" s="83" t="s">
        <v>23</v>
      </c>
      <c r="H11" s="83">
        <v>5</v>
      </c>
      <c r="I11" s="84">
        <v>568135</v>
      </c>
      <c r="J11" s="84">
        <v>509</v>
      </c>
      <c r="K11" s="84">
        <v>727595</v>
      </c>
      <c r="L11" s="84">
        <v>674</v>
      </c>
      <c r="M11" s="84">
        <v>1043410</v>
      </c>
      <c r="N11" s="84">
        <v>925</v>
      </c>
      <c r="O11" s="84">
        <v>844120</v>
      </c>
      <c r="P11" s="84">
        <v>752</v>
      </c>
      <c r="Q11" s="76">
        <f t="shared" si="5"/>
        <v>3183260</v>
      </c>
      <c r="R11" s="77">
        <f t="shared" si="5"/>
        <v>2860</v>
      </c>
      <c r="S11" s="78" t="e">
        <f t="shared" si="0"/>
        <v>#VALUE!</v>
      </c>
      <c r="T11" s="78">
        <f t="shared" si="1"/>
        <v>1113.027972027972</v>
      </c>
      <c r="U11" s="79">
        <v>7965765</v>
      </c>
      <c r="V11" s="80">
        <f t="shared" si="2"/>
        <v>-0.6003823863746922</v>
      </c>
      <c r="W11" s="54">
        <v>177524035</v>
      </c>
      <c r="X11" s="54">
        <v>165673</v>
      </c>
      <c r="Y11" s="53">
        <f t="shared" si="3"/>
        <v>1071.5326878851713</v>
      </c>
    </row>
    <row r="12" spans="1:25" ht="30" customHeight="1">
      <c r="A12" s="40">
        <v>9</v>
      </c>
      <c r="B12" s="73"/>
      <c r="C12" s="86" t="s">
        <v>37</v>
      </c>
      <c r="D12" s="74">
        <v>39975</v>
      </c>
      <c r="E12" s="82" t="s">
        <v>32</v>
      </c>
      <c r="F12" s="83">
        <v>20</v>
      </c>
      <c r="G12" s="83" t="s">
        <v>23</v>
      </c>
      <c r="H12" s="83">
        <v>4</v>
      </c>
      <c r="I12" s="85">
        <v>486430</v>
      </c>
      <c r="J12" s="85">
        <v>426</v>
      </c>
      <c r="K12" s="85">
        <v>655830</v>
      </c>
      <c r="L12" s="85">
        <v>542</v>
      </c>
      <c r="M12" s="85">
        <v>993105</v>
      </c>
      <c r="N12" s="85">
        <v>792</v>
      </c>
      <c r="O12" s="85">
        <v>793270</v>
      </c>
      <c r="P12" s="85">
        <v>640</v>
      </c>
      <c r="Q12" s="76">
        <f t="shared" si="5"/>
        <v>2928635</v>
      </c>
      <c r="R12" s="77">
        <f t="shared" si="5"/>
        <v>2400</v>
      </c>
      <c r="S12" s="78" t="e">
        <f t="shared" si="0"/>
        <v>#VALUE!</v>
      </c>
      <c r="T12" s="78">
        <f t="shared" si="1"/>
        <v>1220.2645833333333</v>
      </c>
      <c r="U12" s="79">
        <v>6369290</v>
      </c>
      <c r="V12" s="80">
        <f t="shared" si="2"/>
        <v>-0.540194432974476</v>
      </c>
      <c r="W12" s="51">
        <v>55338400</v>
      </c>
      <c r="X12" s="51">
        <v>50374</v>
      </c>
      <c r="Y12" s="53">
        <f t="shared" si="3"/>
        <v>1098.5508397189026</v>
      </c>
    </row>
    <row r="13" spans="1:25" ht="30" customHeight="1">
      <c r="A13" s="40">
        <v>10</v>
      </c>
      <c r="B13" s="73"/>
      <c r="C13" s="48" t="s">
        <v>27</v>
      </c>
      <c r="D13" s="74">
        <v>39961</v>
      </c>
      <c r="E13" s="49" t="s">
        <v>28</v>
      </c>
      <c r="F13" s="50" t="s">
        <v>29</v>
      </c>
      <c r="G13" s="50" t="s">
        <v>23</v>
      </c>
      <c r="H13" s="50">
        <v>6</v>
      </c>
      <c r="I13" s="75">
        <v>268340</v>
      </c>
      <c r="J13" s="75">
        <v>267</v>
      </c>
      <c r="K13" s="75">
        <v>414660</v>
      </c>
      <c r="L13" s="75">
        <v>406</v>
      </c>
      <c r="M13" s="75">
        <v>441050</v>
      </c>
      <c r="N13" s="75">
        <v>419</v>
      </c>
      <c r="O13" s="75">
        <v>407810</v>
      </c>
      <c r="P13" s="75">
        <v>371</v>
      </c>
      <c r="Q13" s="76">
        <f aca="true" t="shared" si="6" ref="Q8:R13">+I13+K13+M13+O13</f>
        <v>1531860</v>
      </c>
      <c r="R13" s="77">
        <f t="shared" si="6"/>
        <v>1463</v>
      </c>
      <c r="S13" s="78" t="e">
        <f aca="true" t="shared" si="7" ref="S4:S13">IF(Q13&lt;&gt;0,R13/G13,"")</f>
        <v>#VALUE!</v>
      </c>
      <c r="T13" s="78">
        <f aca="true" t="shared" si="8" ref="T4:T13">IF(Q13&lt;&gt;0,Q13/R13,"")</f>
        <v>1047.0676691729323</v>
      </c>
      <c r="U13" s="79">
        <v>4479200</v>
      </c>
      <c r="V13" s="80">
        <f aca="true" t="shared" si="9" ref="V4:V13">IF(U13&lt;&gt;0,-(U13-Q13)/U13,"")</f>
        <v>-0.6580058939096267</v>
      </c>
      <c r="W13" s="81">
        <v>105242270</v>
      </c>
      <c r="X13" s="81">
        <v>105633</v>
      </c>
      <c r="Y13" s="53">
        <f aca="true" t="shared" si="10" ref="Y4:Y13">W13/X13</f>
        <v>996.3010612213986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59" t="s">
        <v>17</v>
      </c>
      <c r="C15" s="60"/>
      <c r="D15" s="60"/>
      <c r="E15" s="61"/>
      <c r="F15" s="23"/>
      <c r="G15" s="23">
        <f>SUM(G4:G14)</f>
        <v>41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227165420</v>
      </c>
      <c r="R15" s="27">
        <f>SUM(R4:R14)</f>
        <v>185464</v>
      </c>
      <c r="S15" s="28">
        <f>R15/G15</f>
        <v>4523.512195121952</v>
      </c>
      <c r="T15" s="52">
        <f>Q15/R15</f>
        <v>1224.84913514213</v>
      </c>
      <c r="U15" s="39">
        <v>173022305</v>
      </c>
      <c r="V15" s="38">
        <f>IF(U15&lt;&gt;0,-(U15-Q15)/U15,"")</f>
        <v>0.31292563695761655</v>
      </c>
      <c r="W15" s="29"/>
      <c r="X15" s="30"/>
      <c r="Y15" s="31"/>
    </row>
    <row r="16" spans="1:25" ht="17.25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0" t="s">
        <v>19</v>
      </c>
      <c r="V16" s="70"/>
      <c r="W16" s="70"/>
      <c r="X16" s="70"/>
      <c r="Y16" s="70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1"/>
      <c r="V17" s="71"/>
      <c r="W17" s="71"/>
      <c r="X17" s="71"/>
      <c r="Y17" s="71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1"/>
      <c r="V18" s="71"/>
      <c r="W18" s="71"/>
      <c r="X18" s="71"/>
      <c r="Y18" s="71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2009-07-06T11:00:34Z</cp:lastPrinted>
  <dcterms:created xsi:type="dcterms:W3CDTF">2006-04-04T07:29:08Z</dcterms:created>
  <dcterms:modified xsi:type="dcterms:W3CDTF">2009-07-06T11:00:57Z</dcterms:modified>
  <cp:category/>
  <cp:version/>
  <cp:contentType/>
  <cp:contentStatus/>
</cp:coreProperties>
</file>