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0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<sst xmlns="http://schemas.openxmlformats.org/spreadsheetml/2006/main" count="64" uniqueCount="39">
  <si>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</si>
  <si>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</si>
  <si>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</si>
  <si>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</si>
  <si>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</si>
  <si>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</si>
  <si>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</si>
  <si>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</si>
  <si>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</si>
  <si>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</si>
  <si>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</si>
  <si>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</si>
  <si>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</si>
  <si>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</si>
  <si>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</si>
  <si>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</si>
  <si>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</si>
  <si>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</si>
  <si>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</si>
  <si>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</si>
  <si>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</si>
  <si>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Ugly Truth</t>
  </si>
  <si>
    <t>InterCom</t>
  </si>
  <si>
    <t>n/a</t>
  </si>
  <si>
    <t>Surrogates</t>
  </si>
  <si>
    <t>Forum Hungary</t>
  </si>
  <si>
    <t>Cloudy with a Chance of Meatballs</t>
  </si>
  <si>
    <t>20+1+16+1</t>
  </si>
  <si>
    <t>The Final Destination 3D</t>
  </si>
  <si>
    <t>District 9</t>
  </si>
  <si>
    <t>Palace Pictures</t>
  </si>
  <si>
    <t>G-Force</t>
  </si>
  <si>
    <t>25+15</t>
  </si>
  <si>
    <t>Inglourious Basterds</t>
  </si>
  <si>
    <t>UIP</t>
  </si>
  <si>
    <t>The Private Lives of Pippa Lee</t>
  </si>
  <si>
    <t>The Hangover</t>
  </si>
  <si>
    <t>Los Abrazos Rotos</t>
  </si>
  <si>
    <t>Budapest Film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</si>
</sst>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34" fillId="25" borderId="26" xfId="0" applyNumberFormat="1" applyFont="1" applyFill="1" applyBorder="1" applyAlignment="1">
      <alignment vertical="center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39" applyNumberFormat="1" applyFont="1" applyFill="1" applyBorder="1" applyAlignment="1">
      <alignment horizontal="right"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>
      <alignment horizontal="right"/>
    </xf>
    <xf numFmtId="18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>
      <alignment/>
    </xf>
    <xf numFmtId="3" fontId="14" fillId="0" borderId="26" xfId="0" applyNumberFormat="1" applyFont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57" applyNumberFormat="1" applyFont="1" applyFill="1" applyBorder="1" applyAlignment="1" applyProtection="1">
      <alignment horizontal="center"/>
      <protection/>
    </xf>
    <xf numFmtId="183" fontId="14" fillId="25" borderId="26" xfId="57" applyNumberFormat="1" applyFont="1" applyFill="1" applyBorder="1" applyAlignment="1" applyProtection="1">
      <alignment/>
      <protection/>
    </xf>
    <xf numFmtId="3" fontId="14" fillId="0" borderId="26" xfId="40" applyNumberFormat="1" applyFont="1" applyBorder="1" applyAlignment="1">
      <alignment/>
    </xf>
    <xf numFmtId="3" fontId="16" fillId="25" borderId="26" xfId="40" applyNumberFormat="1" applyFont="1" applyFill="1" applyBorder="1" applyAlignment="1">
      <alignment/>
    </xf>
    <xf numFmtId="3" fontId="14" fillId="0" borderId="26" xfId="39" applyNumberFormat="1" applyFont="1" applyBorder="1" applyAlignment="1">
      <alignment horizontal="right"/>
    </xf>
    <xf numFmtId="3" fontId="16" fillId="25" borderId="26" xfId="39" applyNumberFormat="1" applyFont="1" applyFill="1" applyBorder="1" applyAlignment="1">
      <alignment/>
    </xf>
    <xf numFmtId="3" fontId="14" fillId="25" borderId="26" xfId="4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5352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0968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8-11 OCTOBER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S1" sqref="S1:S1638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6.00390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14.28125" style="0" hidden="1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8" t="s">
        <v>0</v>
      </c>
      <c r="D2" s="90" t="s">
        <v>1</v>
      </c>
      <c r="E2" s="90" t="s">
        <v>2</v>
      </c>
      <c r="F2" s="80" t="s">
        <v>3</v>
      </c>
      <c r="G2" s="80" t="s">
        <v>4</v>
      </c>
      <c r="H2" s="80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4"/>
    </row>
    <row r="3" spans="1:25" ht="30" customHeight="1">
      <c r="A3" s="13"/>
      <c r="B3" s="14"/>
      <c r="C3" s="89"/>
      <c r="D3" s="91"/>
      <c r="E3" s="92"/>
      <c r="F3" s="81"/>
      <c r="G3" s="81"/>
      <c r="H3" s="8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15" t="s">
        <v>13</v>
      </c>
      <c r="O3" s="15" t="s">
        <v>12</v>
      </c>
      <c r="P3" s="15" t="s">
        <v>13</v>
      </c>
      <c r="Q3" s="57" t="s">
        <v>12</v>
      </c>
      <c r="R3" s="57" t="s">
        <v>13</v>
      </c>
      <c r="S3" s="58" t="s">
        <v>14</v>
      </c>
      <c r="T3" s="44" t="s">
        <v>15</v>
      </c>
      <c r="U3" s="45" t="s">
        <v>12</v>
      </c>
      <c r="V3" s="46" t="s">
        <v>16</v>
      </c>
      <c r="W3" s="43" t="s">
        <v>12</v>
      </c>
      <c r="X3" s="43" t="s">
        <v>13</v>
      </c>
      <c r="Y3" s="44" t="s">
        <v>15</v>
      </c>
    </row>
    <row r="4" spans="1:25" ht="30" customHeight="1">
      <c r="A4" s="40">
        <v>1</v>
      </c>
      <c r="B4" s="41"/>
      <c r="C4" s="59" t="s">
        <v>21</v>
      </c>
      <c r="D4" s="60">
        <v>40087</v>
      </c>
      <c r="E4" s="61" t="s">
        <v>22</v>
      </c>
      <c r="F4" s="62">
        <v>28</v>
      </c>
      <c r="G4" s="62" t="s">
        <v>23</v>
      </c>
      <c r="H4" s="62">
        <v>2</v>
      </c>
      <c r="I4" s="63">
        <v>3112400</v>
      </c>
      <c r="J4" s="71">
        <v>2662</v>
      </c>
      <c r="K4" s="71">
        <v>6561830</v>
      </c>
      <c r="L4" s="71">
        <v>5724</v>
      </c>
      <c r="M4" s="63">
        <v>10974215</v>
      </c>
      <c r="N4" s="63">
        <v>9320</v>
      </c>
      <c r="O4" s="63">
        <v>7621555</v>
      </c>
      <c r="P4" s="63">
        <v>6370</v>
      </c>
      <c r="Q4" s="64">
        <f aca="true" t="shared" si="0" ref="Q4:R7">+I4+K4+M4+O4</f>
        <v>28270000</v>
      </c>
      <c r="R4" s="64">
        <f t="shared" si="0"/>
        <v>24076</v>
      </c>
      <c r="S4" s="65" t="e">
        <f aca="true" t="shared" si="1" ref="S4:S13">IF(Q4&lt;&gt;0,R4/G4,"")</f>
        <v>#VALUE!</v>
      </c>
      <c r="T4" s="65">
        <f aca="true" t="shared" si="2" ref="T4:T13">IF(Q4&lt;&gt;0,Q4/R4,"")</f>
        <v>1174.198371822562</v>
      </c>
      <c r="U4" s="66">
        <v>34610340</v>
      </c>
      <c r="V4" s="67">
        <f aca="true" t="shared" si="3" ref="V4:V13">IF(U4&lt;&gt;0,-(U4-Q4)/U4,"")</f>
        <v>-0.18319207496950332</v>
      </c>
      <c r="W4" s="77">
        <v>74382760</v>
      </c>
      <c r="X4" s="77">
        <v>65184</v>
      </c>
      <c r="Y4" s="52">
        <f aca="true" t="shared" si="4" ref="Y4:Y13">W4/X4</f>
        <v>1141.1199067255768</v>
      </c>
    </row>
    <row r="5" spans="1:25" ht="30" customHeight="1">
      <c r="A5" s="40">
        <v>2</v>
      </c>
      <c r="B5" s="41"/>
      <c r="C5" s="68" t="s">
        <v>24</v>
      </c>
      <c r="D5" s="60">
        <v>40087</v>
      </c>
      <c r="E5" s="61" t="s">
        <v>25</v>
      </c>
      <c r="F5" s="62">
        <v>30</v>
      </c>
      <c r="G5" s="62" t="s">
        <v>23</v>
      </c>
      <c r="H5" s="62">
        <v>2</v>
      </c>
      <c r="I5" s="69">
        <v>2231420</v>
      </c>
      <c r="J5" s="69">
        <v>1862</v>
      </c>
      <c r="K5" s="69">
        <v>3664050</v>
      </c>
      <c r="L5" s="69">
        <v>3029</v>
      </c>
      <c r="M5" s="69">
        <v>7200885</v>
      </c>
      <c r="N5" s="69">
        <v>5899</v>
      </c>
      <c r="O5" s="69">
        <v>5248715</v>
      </c>
      <c r="P5" s="69">
        <v>4251</v>
      </c>
      <c r="Q5" s="64">
        <f t="shared" si="0"/>
        <v>18345070</v>
      </c>
      <c r="R5" s="64">
        <f t="shared" si="0"/>
        <v>15041</v>
      </c>
      <c r="S5" s="65" t="e">
        <f t="shared" si="1"/>
        <v>#VALUE!</v>
      </c>
      <c r="T5" s="65">
        <f t="shared" si="2"/>
        <v>1219.670899541254</v>
      </c>
      <c r="U5" s="66">
        <v>27029745</v>
      </c>
      <c r="V5" s="67">
        <f t="shared" si="3"/>
        <v>-0.3213006633987853</v>
      </c>
      <c r="W5" s="50">
        <v>52989265</v>
      </c>
      <c r="X5" s="50">
        <v>44369</v>
      </c>
      <c r="Y5" s="52">
        <f t="shared" si="4"/>
        <v>1194.285762581983</v>
      </c>
    </row>
    <row r="6" spans="1:25" ht="30" customHeight="1">
      <c r="A6" s="40">
        <v>3</v>
      </c>
      <c r="B6" s="41"/>
      <c r="C6" s="68" t="s">
        <v>26</v>
      </c>
      <c r="D6" s="60">
        <v>40080</v>
      </c>
      <c r="E6" s="61" t="s">
        <v>22</v>
      </c>
      <c r="F6" s="62" t="s">
        <v>27</v>
      </c>
      <c r="G6" s="62" t="s">
        <v>23</v>
      </c>
      <c r="H6" s="62">
        <v>3</v>
      </c>
      <c r="I6" s="63">
        <v>644600</v>
      </c>
      <c r="J6" s="71">
        <v>508</v>
      </c>
      <c r="K6" s="71">
        <v>1887965</v>
      </c>
      <c r="L6" s="71">
        <v>1487</v>
      </c>
      <c r="M6" s="71">
        <v>5761975</v>
      </c>
      <c r="N6" s="71">
        <v>4390</v>
      </c>
      <c r="O6" s="71">
        <v>6123190</v>
      </c>
      <c r="P6" s="71">
        <v>4678</v>
      </c>
      <c r="Q6" s="64">
        <f t="shared" si="0"/>
        <v>14417730</v>
      </c>
      <c r="R6" s="64">
        <f t="shared" si="0"/>
        <v>11063</v>
      </c>
      <c r="S6" s="65" t="e">
        <f t="shared" si="1"/>
        <v>#VALUE!</v>
      </c>
      <c r="T6" s="65">
        <f t="shared" si="2"/>
        <v>1303.2387236735062</v>
      </c>
      <c r="U6" s="66">
        <v>15670235</v>
      </c>
      <c r="V6" s="67">
        <f t="shared" si="3"/>
        <v>-0.07992892257199717</v>
      </c>
      <c r="W6" s="77">
        <v>53996455</v>
      </c>
      <c r="X6" s="77">
        <v>41826</v>
      </c>
      <c r="Y6" s="52">
        <f t="shared" si="4"/>
        <v>1290.9782192894372</v>
      </c>
    </row>
    <row r="7" spans="1:25" ht="30" customHeight="1">
      <c r="A7" s="40">
        <v>4</v>
      </c>
      <c r="B7" s="41"/>
      <c r="C7" s="68" t="s">
        <v>28</v>
      </c>
      <c r="D7" s="60">
        <v>40066</v>
      </c>
      <c r="E7" s="61" t="s">
        <v>22</v>
      </c>
      <c r="F7" s="62">
        <v>15</v>
      </c>
      <c r="G7" s="62" t="s">
        <v>23</v>
      </c>
      <c r="H7" s="62">
        <v>5</v>
      </c>
      <c r="I7" s="63">
        <v>859340</v>
      </c>
      <c r="J7" s="71">
        <v>566</v>
      </c>
      <c r="K7" s="71">
        <v>2165880</v>
      </c>
      <c r="L7" s="71">
        <v>1430</v>
      </c>
      <c r="M7" s="71">
        <v>4315900</v>
      </c>
      <c r="N7" s="71">
        <v>2756</v>
      </c>
      <c r="O7" s="71">
        <v>2242680</v>
      </c>
      <c r="P7" s="71">
        <v>1402</v>
      </c>
      <c r="Q7" s="64">
        <f t="shared" si="0"/>
        <v>9583800</v>
      </c>
      <c r="R7" s="64">
        <f t="shared" si="0"/>
        <v>6154</v>
      </c>
      <c r="S7" s="65" t="e">
        <f t="shared" si="1"/>
        <v>#VALUE!</v>
      </c>
      <c r="T7" s="65">
        <f t="shared" si="2"/>
        <v>1557.3285667858304</v>
      </c>
      <c r="U7" s="66">
        <v>11977480</v>
      </c>
      <c r="V7" s="67">
        <f t="shared" si="3"/>
        <v>-0.19984838213046485</v>
      </c>
      <c r="W7" s="77">
        <v>144422310</v>
      </c>
      <c r="X7" s="77">
        <v>95920</v>
      </c>
      <c r="Y7" s="52">
        <f t="shared" si="4"/>
        <v>1505.6537739783153</v>
      </c>
    </row>
    <row r="8" spans="1:25" ht="30" customHeight="1">
      <c r="A8" s="40">
        <v>5</v>
      </c>
      <c r="B8" s="41"/>
      <c r="C8" s="61" t="s">
        <v>29</v>
      </c>
      <c r="D8" s="60">
        <v>40080</v>
      </c>
      <c r="E8" s="61" t="s">
        <v>30</v>
      </c>
      <c r="F8" s="62">
        <v>20</v>
      </c>
      <c r="G8" s="62" t="s">
        <v>23</v>
      </c>
      <c r="H8" s="62">
        <v>3</v>
      </c>
      <c r="I8" s="70">
        <v>1023220</v>
      </c>
      <c r="J8" s="69">
        <v>833</v>
      </c>
      <c r="K8" s="69">
        <v>1735850</v>
      </c>
      <c r="L8" s="69">
        <v>1424</v>
      </c>
      <c r="M8" s="70">
        <v>3061475</v>
      </c>
      <c r="N8" s="70">
        <v>2502</v>
      </c>
      <c r="O8" s="70">
        <v>2319055</v>
      </c>
      <c r="P8" s="70">
        <v>1867</v>
      </c>
      <c r="Q8" s="64">
        <f>+I8+K8+M8+O8</f>
        <v>8139600</v>
      </c>
      <c r="R8" s="64">
        <f>+J8+L8+N8+P8</f>
        <v>6626</v>
      </c>
      <c r="S8" s="65" t="e">
        <f t="shared" si="1"/>
        <v>#VALUE!</v>
      </c>
      <c r="T8" s="65">
        <f t="shared" si="2"/>
        <v>1228.4334440084515</v>
      </c>
      <c r="U8" s="66">
        <v>11546625</v>
      </c>
      <c r="V8" s="67">
        <f t="shared" si="3"/>
        <v>-0.295066740281251</v>
      </c>
      <c r="W8" s="50">
        <v>53435950</v>
      </c>
      <c r="X8" s="50">
        <v>45255</v>
      </c>
      <c r="Y8" s="52">
        <f t="shared" si="4"/>
        <v>1180.7745000552425</v>
      </c>
    </row>
    <row r="9" spans="1:25" ht="30" customHeight="1">
      <c r="A9" s="40">
        <v>6</v>
      </c>
      <c r="B9" s="41"/>
      <c r="C9" s="47" t="s">
        <v>31</v>
      </c>
      <c r="D9" s="60">
        <v>40045</v>
      </c>
      <c r="E9" s="48" t="s">
        <v>25</v>
      </c>
      <c r="F9" s="49" t="s">
        <v>32</v>
      </c>
      <c r="G9" s="49" t="s">
        <v>23</v>
      </c>
      <c r="H9" s="49">
        <v>8</v>
      </c>
      <c r="I9" s="69">
        <v>182440</v>
      </c>
      <c r="J9" s="69">
        <v>207</v>
      </c>
      <c r="K9" s="69">
        <v>628250</v>
      </c>
      <c r="L9" s="69">
        <v>586</v>
      </c>
      <c r="M9" s="69">
        <v>2291230</v>
      </c>
      <c r="N9" s="69">
        <v>1868</v>
      </c>
      <c r="O9" s="69">
        <v>3168580</v>
      </c>
      <c r="P9" s="69">
        <v>2508</v>
      </c>
      <c r="Q9" s="64">
        <f aca="true" t="shared" si="5" ref="Q9:R13">+I9+K9+M9+O9</f>
        <v>6270500</v>
      </c>
      <c r="R9" s="64">
        <f t="shared" si="5"/>
        <v>5169</v>
      </c>
      <c r="S9" s="65" t="e">
        <f t="shared" si="1"/>
        <v>#VALUE!</v>
      </c>
      <c r="T9" s="65">
        <f t="shared" si="2"/>
        <v>1213.0973108918554</v>
      </c>
      <c r="U9" s="66">
        <v>5038850</v>
      </c>
      <c r="V9" s="67">
        <f t="shared" si="3"/>
        <v>0.24443077289460888</v>
      </c>
      <c r="W9" s="50">
        <v>209991290</v>
      </c>
      <c r="X9" s="50">
        <v>187280</v>
      </c>
      <c r="Y9" s="52">
        <f t="shared" si="4"/>
        <v>1121.2691691584794</v>
      </c>
    </row>
    <row r="10" spans="1:25" ht="30" customHeight="1">
      <c r="A10" s="40">
        <v>7</v>
      </c>
      <c r="B10" s="41"/>
      <c r="C10" s="59" t="s">
        <v>33</v>
      </c>
      <c r="D10" s="60">
        <v>40045</v>
      </c>
      <c r="E10" s="61" t="s">
        <v>34</v>
      </c>
      <c r="F10" s="62">
        <v>27</v>
      </c>
      <c r="G10" s="62">
        <v>26</v>
      </c>
      <c r="H10" s="62">
        <v>8</v>
      </c>
      <c r="I10" s="76">
        <v>635410</v>
      </c>
      <c r="J10" s="71">
        <v>557</v>
      </c>
      <c r="K10" s="69">
        <v>1214600</v>
      </c>
      <c r="L10" s="69">
        <v>998</v>
      </c>
      <c r="M10" s="69">
        <v>2337140</v>
      </c>
      <c r="N10" s="69">
        <v>1903</v>
      </c>
      <c r="O10" s="69">
        <v>2014030</v>
      </c>
      <c r="P10" s="69">
        <v>1604</v>
      </c>
      <c r="Q10" s="64">
        <f t="shared" si="5"/>
        <v>6201180</v>
      </c>
      <c r="R10" s="64">
        <f t="shared" si="5"/>
        <v>5062</v>
      </c>
      <c r="S10" s="72">
        <f t="shared" si="1"/>
        <v>194.69230769230768</v>
      </c>
      <c r="T10" s="72">
        <f t="shared" si="2"/>
        <v>1225.0454365863295</v>
      </c>
      <c r="U10" s="66">
        <v>6783425</v>
      </c>
      <c r="V10" s="73">
        <f t="shared" si="3"/>
        <v>-0.08583348382270019</v>
      </c>
      <c r="W10" s="50">
        <v>220505443</v>
      </c>
      <c r="X10" s="50">
        <v>218616</v>
      </c>
      <c r="Y10" s="52">
        <f t="shared" si="4"/>
        <v>1008.6427480147839</v>
      </c>
    </row>
    <row r="11" spans="1:25" ht="30" customHeight="1">
      <c r="A11" s="40">
        <v>8</v>
      </c>
      <c r="B11" s="41"/>
      <c r="C11" s="68" t="s">
        <v>35</v>
      </c>
      <c r="D11" s="60">
        <v>39982</v>
      </c>
      <c r="E11" s="61" t="s">
        <v>25</v>
      </c>
      <c r="F11" s="62">
        <v>5</v>
      </c>
      <c r="G11" s="62" t="s">
        <v>23</v>
      </c>
      <c r="H11" s="62">
        <v>1</v>
      </c>
      <c r="I11" s="69">
        <v>469650</v>
      </c>
      <c r="J11" s="69">
        <v>386</v>
      </c>
      <c r="K11" s="69">
        <v>963800</v>
      </c>
      <c r="L11" s="69">
        <v>775</v>
      </c>
      <c r="M11" s="69">
        <v>1544910</v>
      </c>
      <c r="N11" s="69">
        <v>1244</v>
      </c>
      <c r="O11" s="69">
        <v>1233860</v>
      </c>
      <c r="P11" s="69">
        <v>1002</v>
      </c>
      <c r="Q11" s="64">
        <f t="shared" si="5"/>
        <v>4212220</v>
      </c>
      <c r="R11" s="64">
        <f t="shared" si="5"/>
        <v>3407</v>
      </c>
      <c r="S11" s="65" t="e">
        <f t="shared" si="1"/>
        <v>#VALUE!</v>
      </c>
      <c r="T11" s="65">
        <f t="shared" si="2"/>
        <v>1236.3428235984738</v>
      </c>
      <c r="U11" s="66">
        <v>0</v>
      </c>
      <c r="V11" s="67">
        <f t="shared" si="3"/>
      </c>
      <c r="W11" s="50">
        <v>5534080</v>
      </c>
      <c r="X11" s="50">
        <v>6052</v>
      </c>
      <c r="Y11" s="52">
        <f t="shared" si="4"/>
        <v>914.4216787838731</v>
      </c>
    </row>
    <row r="12" spans="1:25" ht="30" customHeight="1">
      <c r="A12" s="40">
        <v>9</v>
      </c>
      <c r="B12" s="41"/>
      <c r="C12" s="59" t="s">
        <v>36</v>
      </c>
      <c r="D12" s="60">
        <v>39982</v>
      </c>
      <c r="E12" s="61" t="s">
        <v>22</v>
      </c>
      <c r="F12" s="62">
        <v>29</v>
      </c>
      <c r="G12" s="62" t="s">
        <v>23</v>
      </c>
      <c r="H12" s="62">
        <v>17</v>
      </c>
      <c r="I12" s="63">
        <v>248350</v>
      </c>
      <c r="J12" s="71">
        <v>206</v>
      </c>
      <c r="K12" s="71">
        <v>722200</v>
      </c>
      <c r="L12" s="71">
        <v>591</v>
      </c>
      <c r="M12" s="71">
        <v>1841440</v>
      </c>
      <c r="N12" s="71">
        <v>1473</v>
      </c>
      <c r="O12" s="71">
        <v>1092440</v>
      </c>
      <c r="P12" s="71">
        <v>852</v>
      </c>
      <c r="Q12" s="64">
        <f t="shared" si="5"/>
        <v>3904430</v>
      </c>
      <c r="R12" s="64">
        <f t="shared" si="5"/>
        <v>3122</v>
      </c>
      <c r="S12" s="65" t="e">
        <f t="shared" si="1"/>
        <v>#VALUE!</v>
      </c>
      <c r="T12" s="65">
        <f t="shared" si="2"/>
        <v>1250.618193465727</v>
      </c>
      <c r="U12" s="66">
        <v>3075520</v>
      </c>
      <c r="V12" s="67">
        <f t="shared" si="3"/>
        <v>0.2695186505046301</v>
      </c>
      <c r="W12" s="77">
        <v>316733470</v>
      </c>
      <c r="X12" s="77">
        <v>299929</v>
      </c>
      <c r="Y12" s="52">
        <f t="shared" si="4"/>
        <v>1056.0281599978662</v>
      </c>
    </row>
    <row r="13" spans="1:25" ht="30" customHeight="1">
      <c r="A13" s="40">
        <v>10</v>
      </c>
      <c r="B13" s="41"/>
      <c r="C13" s="47" t="s">
        <v>37</v>
      </c>
      <c r="D13" s="60">
        <v>40080</v>
      </c>
      <c r="E13" s="48" t="s">
        <v>38</v>
      </c>
      <c r="F13" s="49">
        <v>10</v>
      </c>
      <c r="G13" s="49" t="s">
        <v>23</v>
      </c>
      <c r="H13" s="49">
        <v>3</v>
      </c>
      <c r="I13" s="74">
        <v>509380</v>
      </c>
      <c r="J13" s="78">
        <v>469</v>
      </c>
      <c r="K13" s="78">
        <v>635200</v>
      </c>
      <c r="L13" s="78">
        <v>565</v>
      </c>
      <c r="M13" s="78">
        <v>1071120</v>
      </c>
      <c r="N13" s="78">
        <v>912</v>
      </c>
      <c r="O13" s="78">
        <v>867175</v>
      </c>
      <c r="P13" s="78">
        <v>734</v>
      </c>
      <c r="Q13" s="64">
        <f t="shared" si="5"/>
        <v>3082875</v>
      </c>
      <c r="R13" s="64">
        <f t="shared" si="5"/>
        <v>2680</v>
      </c>
      <c r="S13" s="65" t="e">
        <f t="shared" si="1"/>
        <v>#VALUE!</v>
      </c>
      <c r="T13" s="65">
        <f t="shared" si="2"/>
        <v>1150.3264925373135</v>
      </c>
      <c r="U13" s="66">
        <v>3691520</v>
      </c>
      <c r="V13" s="67">
        <f t="shared" si="3"/>
        <v>-0.1648765278259362</v>
      </c>
      <c r="W13" s="75">
        <v>16895670</v>
      </c>
      <c r="X13" s="75">
        <v>16621</v>
      </c>
      <c r="Y13" s="52">
        <f t="shared" si="4"/>
        <v>1016.5254798146923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6"/>
      <c r="T14" s="53"/>
      <c r="U14" s="53"/>
      <c r="V14" s="53"/>
      <c r="W14" s="53"/>
      <c r="X14" s="53"/>
      <c r="Y14" s="53"/>
    </row>
    <row r="15" spans="1:25" ht="17.25" thickBot="1">
      <c r="A15" s="22"/>
      <c r="B15" s="85" t="s">
        <v>17</v>
      </c>
      <c r="C15" s="86"/>
      <c r="D15" s="86"/>
      <c r="E15" s="87"/>
      <c r="F15" s="23"/>
      <c r="G15" s="23">
        <f>SUM(G4:G14)</f>
        <v>26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102427405</v>
      </c>
      <c r="R15" s="27">
        <f>SUM(R4:R14)</f>
        <v>82400</v>
      </c>
      <c r="S15" s="28">
        <f>R15/G15</f>
        <v>3169.230769230769</v>
      </c>
      <c r="T15" s="51">
        <f>Q15/R15</f>
        <v>1243.0510315533982</v>
      </c>
      <c r="U15" s="39">
        <v>122130300</v>
      </c>
      <c r="V15" s="38">
        <f>IF(U15&lt;&gt;0,-(U15-Q15)/U15,"")</f>
        <v>-0.16132683699294934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2" t="s">
        <v>19</v>
      </c>
      <c r="V16" s="82"/>
      <c r="W16" s="82"/>
      <c r="X16" s="82"/>
      <c r="Y16" s="8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3"/>
      <c r="V17" s="83"/>
      <c r="W17" s="83"/>
      <c r="X17" s="83"/>
      <c r="Y17" s="8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3"/>
      <c r="V18" s="83"/>
      <c r="W18" s="83"/>
      <c r="X18" s="83"/>
      <c r="Y18" s="83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2008-10-22T07:58:06Z</cp:lastPrinted>
  <dcterms:created xsi:type="dcterms:W3CDTF">2006-04-04T07:29:08Z</dcterms:created>
  <dcterms:modified xsi:type="dcterms:W3CDTF">2009-10-13T11:42:59Z</dcterms:modified>
  <cp:category/>
  <cp:version/>
  <cp:contentType/>
  <cp:contentStatus/>
</cp:coreProperties>
</file>