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2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<sst xmlns="http://schemas.openxmlformats.org/spreadsheetml/2006/main" count="62" uniqueCount="37">
  <si>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</si>
  <si>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</si>
  <si>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</si>
  <si>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</si>
  <si>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</si>
  <si>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</si>
  <si>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</si>
  <si>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</si>
  <si>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</si>
  <si>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</si>
  <si>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</si>
  <si>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</si>
  <si>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</si>
  <si>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</si>
  <si>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</si>
  <si>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</si>
  <si>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</si>
  <si>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</si>
  <si>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</si>
  <si>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</si>
  <si>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Cirque du Freak: The Vampire's Assistant</t>
  </si>
  <si>
    <t>UIP</t>
  </si>
  <si>
    <t>23+1</t>
  </si>
  <si>
    <t>The Ugly Truth</t>
  </si>
  <si>
    <t>InterCom</t>
  </si>
  <si>
    <t>n/a</t>
  </si>
  <si>
    <t>Julie &amp; Julia</t>
  </si>
  <si>
    <t>Surrogates</t>
  </si>
  <si>
    <t>Forum Hungary</t>
  </si>
  <si>
    <t>Whiteout</t>
  </si>
  <si>
    <t>Utolsó jelentés Annáról</t>
  </si>
  <si>
    <t>Hunnia Filmstúdió</t>
  </si>
  <si>
    <t>The Final Destination 3D</t>
  </si>
  <si>
    <t>Up</t>
  </si>
  <si>
    <t>Cloudy with a Chance of Meatballs</t>
  </si>
  <si>
    <t>20+1+16+1</t>
  </si>
  <si>
    <t>Inglourious Basterds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</si>
</sst>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179" fontId="2" fillId="24" borderId="10" xfId="39" applyFont="1" applyFill="1" applyBorder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80" fontId="2" fillId="24" borderId="10" xfId="0" applyNumberFormat="1" applyFont="1" applyFill="1" applyBorder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right"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5" xfId="0" applyNumberFormat="1" applyFont="1" applyFill="1" applyBorder="1" applyAlignment="1" applyProtection="1">
      <alignment horizontal="center" vertical="center"/>
      <protection/>
    </xf>
    <xf numFmtId="0" fontId="11" fillId="24" borderId="16" xfId="0" applyFont="1" applyFill="1" applyBorder="1" applyAlignment="1" applyProtection="1">
      <alignment horizontal="center" vertical="center"/>
      <protection/>
    </xf>
    <xf numFmtId="180" fontId="11" fillId="24" borderId="17" xfId="0" applyNumberFormat="1" applyFont="1" applyFill="1" applyBorder="1" applyAlignment="1" applyProtection="1">
      <alignment vertical="center"/>
      <protection/>
    </xf>
    <xf numFmtId="182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5" fontId="11" fillId="24" borderId="20" xfId="0" applyNumberFormat="1" applyFont="1" applyFill="1" applyBorder="1" applyAlignment="1" applyProtection="1">
      <alignment horizontal="right" vertical="center"/>
      <protection/>
    </xf>
    <xf numFmtId="1" fontId="11" fillId="24" borderId="21" xfId="0" applyNumberFormat="1" applyFont="1" applyFill="1" applyBorder="1" applyAlignment="1" applyProtection="1">
      <alignment horizontal="center" vertical="center"/>
      <protection/>
    </xf>
    <xf numFmtId="185" fontId="11" fillId="24" borderId="22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3" xfId="57" applyNumberFormat="1" applyFont="1" applyFill="1" applyBorder="1" applyAlignment="1" applyProtection="1">
      <alignment vertical="center"/>
      <protection/>
    </xf>
    <xf numFmtId="3" fontId="11" fillId="24" borderId="17" xfId="0" applyNumberFormat="1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80" fontId="4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15" fillId="25" borderId="25" xfId="0" applyFont="1" applyFill="1" applyBorder="1" applyAlignment="1" applyProtection="1">
      <alignment vertical="center"/>
      <protection locked="0"/>
    </xf>
    <xf numFmtId="0" fontId="15" fillId="25" borderId="25" xfId="0" applyFont="1" applyFill="1" applyBorder="1" applyAlignment="1" applyProtection="1">
      <alignment horizontal="left" vertical="center"/>
      <protection locked="0"/>
    </xf>
    <xf numFmtId="0" fontId="14" fillId="25" borderId="25" xfId="0" applyFont="1" applyFill="1" applyBorder="1" applyAlignment="1" applyProtection="1">
      <alignment horizontal="center" vertical="center"/>
      <protection locked="0"/>
    </xf>
    <xf numFmtId="3" fontId="16" fillId="25" borderId="25" xfId="0" applyNumberFormat="1" applyFont="1" applyFill="1" applyBorder="1" applyAlignment="1">
      <alignment/>
    </xf>
    <xf numFmtId="3" fontId="11" fillId="24" borderId="18" xfId="0" applyNumberFormat="1" applyFont="1" applyFill="1" applyBorder="1" applyAlignment="1" applyProtection="1">
      <alignment vertical="center"/>
      <protection/>
    </xf>
    <xf numFmtId="3" fontId="14" fillId="25" borderId="25" xfId="57" applyNumberFormat="1" applyFont="1" applyFill="1" applyBorder="1" applyAlignment="1" applyProtection="1">
      <alignment horizontal="right" vertical="center"/>
      <protection/>
    </xf>
    <xf numFmtId="3" fontId="16" fillId="25" borderId="25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34" fillId="25" borderId="25" xfId="0" applyNumberFormat="1" applyFont="1" applyFill="1" applyBorder="1" applyAlignment="1">
      <alignment vertical="center"/>
    </xf>
    <xf numFmtId="189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5" fillId="25" borderId="25" xfId="0" applyNumberFormat="1" applyFont="1" applyFill="1" applyBorder="1" applyAlignment="1" applyProtection="1">
      <alignment horizontal="left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39" applyNumberFormat="1" applyFont="1" applyFill="1" applyBorder="1" applyAlignment="1">
      <alignment horizontal="right"/>
    </xf>
    <xf numFmtId="3" fontId="14" fillId="25" borderId="25" xfId="0" applyNumberFormat="1" applyFont="1" applyFill="1" applyBorder="1" applyAlignment="1">
      <alignment/>
    </xf>
    <xf numFmtId="3" fontId="16" fillId="25" borderId="25" xfId="39" applyNumberFormat="1" applyFont="1" applyFill="1" applyBorder="1" applyAlignment="1" applyProtection="1">
      <alignment horizontal="right"/>
      <protection/>
    </xf>
    <xf numFmtId="3" fontId="14" fillId="25" borderId="25" xfId="57" applyNumberFormat="1" applyFont="1" applyFill="1" applyBorder="1" applyAlignment="1" applyProtection="1">
      <alignment horizontal="right"/>
      <protection/>
    </xf>
    <xf numFmtId="3" fontId="16" fillId="25" borderId="25" xfId="0" applyNumberFormat="1" applyFont="1" applyFill="1" applyBorder="1" applyAlignment="1">
      <alignment horizontal="right"/>
    </xf>
    <xf numFmtId="183" fontId="14" fillId="25" borderId="25" xfId="57" applyNumberFormat="1" applyFont="1" applyFill="1" applyBorder="1" applyAlignment="1" applyProtection="1">
      <alignment horizontal="right"/>
      <protection/>
    </xf>
    <xf numFmtId="3" fontId="15" fillId="25" borderId="25" xfId="0" applyNumberFormat="1" applyFont="1" applyFill="1" applyBorder="1" applyAlignment="1" applyProtection="1">
      <alignment vertical="center"/>
      <protection locked="0"/>
    </xf>
    <xf numFmtId="3" fontId="14" fillId="0" borderId="25" xfId="39" applyNumberFormat="1" applyFont="1" applyFill="1" applyBorder="1" applyAlignment="1">
      <alignment horizontal="right"/>
    </xf>
    <xf numFmtId="3" fontId="16" fillId="0" borderId="25" xfId="39" applyNumberFormat="1" applyFont="1" applyBorder="1" applyAlignment="1">
      <alignment/>
    </xf>
    <xf numFmtId="3" fontId="14" fillId="25" borderId="25" xfId="57" applyNumberFormat="1" applyFont="1" applyFill="1" applyBorder="1" applyAlignment="1" applyProtection="1">
      <alignment horizontal="center"/>
      <protection/>
    </xf>
    <xf numFmtId="183" fontId="14" fillId="25" borderId="25" xfId="57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1" xfId="0" applyFont="1" applyFill="1" applyBorder="1" applyAlignment="1" applyProtection="1">
      <alignment horizontal="left" vertical="center"/>
      <protection/>
    </xf>
    <xf numFmtId="0" fontId="11" fillId="24" borderId="16" xfId="0" applyFont="1" applyFill="1" applyBorder="1" applyAlignment="1" applyProtection="1">
      <alignment horizontal="left" vertical="center"/>
      <protection/>
    </xf>
    <xf numFmtId="179" fontId="4" fillId="0" borderId="27" xfId="39" applyFont="1" applyFill="1" applyBorder="1" applyAlignment="1" applyProtection="1">
      <alignment horizontal="center" vertical="center"/>
      <protection/>
    </xf>
    <xf numFmtId="179" fontId="4" fillId="0" borderId="14" xfId="39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117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20</xdr:col>
      <xdr:colOff>142875</xdr:colOff>
      <xdr:row>0</xdr:row>
      <xdr:rowOff>447675</xdr:rowOff>
    </xdr:from>
    <xdr:to>
      <xdr:col>24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733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22-25 OCTOBER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65" zoomScaleNormal="65" zoomScalePageLayoutView="0" workbookViewId="0" topLeftCell="D1">
      <selection activeCell="Y1" sqref="Y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2.28125" style="0" customWidth="1"/>
    <col min="4" max="4" width="14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140625" style="0" customWidth="1"/>
    <col min="18" max="18" width="9.421875" style="0" bestFit="1" customWidth="1"/>
    <col min="19" max="19" width="6.7109375" style="0" customWidth="1"/>
    <col min="20" max="20" width="17.00390625" style="0" customWidth="1"/>
    <col min="21" max="21" width="7.8515625" style="0" customWidth="1"/>
    <col min="22" max="22" width="16.28125" style="0" customWidth="1"/>
    <col min="23" max="23" width="11.28125" style="0" customWidth="1"/>
    <col min="24" max="24" width="6.7109375" style="0" customWidth="1"/>
  </cols>
  <sheetData>
    <row r="1" spans="1:24" ht="119.25" customHeight="1" thickBot="1">
      <c r="A1" s="1"/>
      <c r="B1" s="2"/>
      <c r="C1" s="3"/>
      <c r="E1" s="4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6"/>
      <c r="R1" s="3"/>
      <c r="S1" s="3"/>
      <c r="T1" s="7"/>
      <c r="U1" s="3"/>
      <c r="V1" s="8"/>
      <c r="W1" s="8"/>
      <c r="X1" s="9"/>
    </row>
    <row r="2" spans="1:24" ht="18">
      <c r="A2" s="10"/>
      <c r="B2" s="11"/>
      <c r="C2" s="75" t="s">
        <v>0</v>
      </c>
      <c r="D2" s="77" t="s">
        <v>1</v>
      </c>
      <c r="E2" s="77" t="s">
        <v>2</v>
      </c>
      <c r="F2" s="83" t="s">
        <v>3</v>
      </c>
      <c r="G2" s="83" t="s">
        <v>4</v>
      </c>
      <c r="H2" s="83" t="s">
        <v>5</v>
      </c>
      <c r="I2" s="71" t="s">
        <v>17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 t="s">
        <v>10</v>
      </c>
      <c r="U2" s="71"/>
      <c r="V2" s="71" t="s">
        <v>11</v>
      </c>
      <c r="W2" s="71"/>
      <c r="X2" s="82"/>
    </row>
    <row r="3" spans="1:24" ht="30" customHeight="1">
      <c r="A3" s="12"/>
      <c r="B3" s="13"/>
      <c r="C3" s="76"/>
      <c r="D3" s="78"/>
      <c r="E3" s="79"/>
      <c r="F3" s="84"/>
      <c r="G3" s="84"/>
      <c r="H3" s="84"/>
      <c r="I3" s="14" t="s">
        <v>12</v>
      </c>
      <c r="J3" s="14" t="s">
        <v>13</v>
      </c>
      <c r="K3" s="14" t="s">
        <v>12</v>
      </c>
      <c r="L3" s="14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4" t="s">
        <v>12</v>
      </c>
      <c r="U3" s="45" t="s">
        <v>15</v>
      </c>
      <c r="V3" s="41" t="s">
        <v>12</v>
      </c>
      <c r="W3" s="41" t="s">
        <v>13</v>
      </c>
      <c r="X3" s="43" t="s">
        <v>14</v>
      </c>
    </row>
    <row r="4" spans="1:24" ht="30" customHeight="1">
      <c r="A4" s="38">
        <v>1</v>
      </c>
      <c r="B4" s="39"/>
      <c r="C4" s="46" t="s">
        <v>33</v>
      </c>
      <c r="D4" s="57">
        <v>40101</v>
      </c>
      <c r="E4" s="47" t="s">
        <v>28</v>
      </c>
      <c r="F4" s="48">
        <v>42</v>
      </c>
      <c r="G4" s="48" t="s">
        <v>25</v>
      </c>
      <c r="H4" s="48">
        <v>2</v>
      </c>
      <c r="I4" s="61">
        <v>5134335</v>
      </c>
      <c r="J4" s="61">
        <v>3937</v>
      </c>
      <c r="K4" s="61">
        <v>15692750</v>
      </c>
      <c r="L4" s="61">
        <v>11817</v>
      </c>
      <c r="M4" s="61">
        <v>17927210</v>
      </c>
      <c r="N4" s="61">
        <v>13446</v>
      </c>
      <c r="O4" s="61">
        <v>12817310</v>
      </c>
      <c r="P4" s="61">
        <v>9758</v>
      </c>
      <c r="Q4" s="62">
        <f>+I4+K4+M4+O4</f>
        <v>51571605</v>
      </c>
      <c r="R4" s="62">
        <f>+J4+L4+N4+P4</f>
        <v>38958</v>
      </c>
      <c r="S4" s="63">
        <f aca="true" t="shared" si="0" ref="S4:S13">IF(Q4&lt;&gt;0,Q4/R4,"")</f>
        <v>1323.7744494070537</v>
      </c>
      <c r="T4" s="64">
        <v>59624010</v>
      </c>
      <c r="U4" s="65">
        <f aca="true" t="shared" si="1" ref="U4:U13">IF(T4&lt;&gt;0,-(T4-Q4)/T4,"")</f>
        <v>-0.13505306000049308</v>
      </c>
      <c r="V4" s="49">
        <v>129909490</v>
      </c>
      <c r="W4" s="49">
        <v>98771</v>
      </c>
      <c r="X4" s="51">
        <f aca="true" t="shared" si="2" ref="X4:X13">V4/W4</f>
        <v>1315.2594384991546</v>
      </c>
    </row>
    <row r="5" spans="1:24" ht="30" customHeight="1">
      <c r="A5" s="38">
        <v>2</v>
      </c>
      <c r="B5" s="39"/>
      <c r="C5" s="56" t="s">
        <v>20</v>
      </c>
      <c r="D5" s="57">
        <v>40108</v>
      </c>
      <c r="E5" s="58" t="s">
        <v>21</v>
      </c>
      <c r="F5" s="59" t="s">
        <v>22</v>
      </c>
      <c r="G5" s="59">
        <v>24</v>
      </c>
      <c r="H5" s="59">
        <v>1</v>
      </c>
      <c r="I5" s="60">
        <v>4613215</v>
      </c>
      <c r="J5" s="60">
        <v>4278</v>
      </c>
      <c r="K5" s="61">
        <v>7742570</v>
      </c>
      <c r="L5" s="61">
        <v>6922</v>
      </c>
      <c r="M5" s="61">
        <v>8022270</v>
      </c>
      <c r="N5" s="61">
        <v>7086</v>
      </c>
      <c r="O5" s="61">
        <v>5690195</v>
      </c>
      <c r="P5" s="61">
        <v>5061</v>
      </c>
      <c r="Q5" s="62">
        <f aca="true" t="shared" si="3" ref="Q5:R7">+I5+K5+M5+O5</f>
        <v>26068250</v>
      </c>
      <c r="R5" s="62">
        <f t="shared" si="3"/>
        <v>23347</v>
      </c>
      <c r="S5" s="63">
        <f t="shared" si="0"/>
        <v>1116.5567310575234</v>
      </c>
      <c r="T5" s="64">
        <v>0</v>
      </c>
      <c r="U5" s="65">
        <f t="shared" si="1"/>
      </c>
      <c r="V5" s="49">
        <v>26068250</v>
      </c>
      <c r="W5" s="49">
        <v>23347</v>
      </c>
      <c r="X5" s="51">
        <f t="shared" si="2"/>
        <v>1116.5567310575234</v>
      </c>
    </row>
    <row r="6" spans="1:24" ht="30" customHeight="1">
      <c r="A6" s="38">
        <v>3</v>
      </c>
      <c r="B6" s="39"/>
      <c r="C6" s="56" t="s">
        <v>23</v>
      </c>
      <c r="D6" s="57">
        <v>40087</v>
      </c>
      <c r="E6" s="58" t="s">
        <v>24</v>
      </c>
      <c r="F6" s="59">
        <v>28</v>
      </c>
      <c r="G6" s="59" t="s">
        <v>25</v>
      </c>
      <c r="H6" s="59">
        <v>4</v>
      </c>
      <c r="I6" s="60">
        <v>2645605</v>
      </c>
      <c r="J6" s="60">
        <v>2311</v>
      </c>
      <c r="K6" s="60">
        <v>6101035</v>
      </c>
      <c r="L6" s="60">
        <v>5116</v>
      </c>
      <c r="M6" s="60">
        <v>6654255</v>
      </c>
      <c r="N6" s="60">
        <v>5565</v>
      </c>
      <c r="O6" s="60">
        <v>4125355</v>
      </c>
      <c r="P6" s="60">
        <v>3481</v>
      </c>
      <c r="Q6" s="62">
        <f t="shared" si="3"/>
        <v>19526250</v>
      </c>
      <c r="R6" s="62">
        <f t="shared" si="3"/>
        <v>16473</v>
      </c>
      <c r="S6" s="63">
        <f t="shared" si="0"/>
        <v>1185.3487525040975</v>
      </c>
      <c r="T6" s="64">
        <v>19736590</v>
      </c>
      <c r="U6" s="65">
        <f t="shared" si="1"/>
        <v>-0.010657362796714124</v>
      </c>
      <c r="V6" s="52">
        <v>126423705</v>
      </c>
      <c r="W6" s="52">
        <v>110792</v>
      </c>
      <c r="X6" s="51">
        <f t="shared" si="2"/>
        <v>1141.0905570799337</v>
      </c>
    </row>
    <row r="7" spans="1:24" ht="30" customHeight="1">
      <c r="A7" s="38">
        <v>4</v>
      </c>
      <c r="B7" s="39"/>
      <c r="C7" s="66" t="s">
        <v>27</v>
      </c>
      <c r="D7" s="57">
        <v>40087</v>
      </c>
      <c r="E7" s="58" t="s">
        <v>28</v>
      </c>
      <c r="F7" s="59">
        <v>30</v>
      </c>
      <c r="G7" s="59" t="s">
        <v>25</v>
      </c>
      <c r="H7" s="59">
        <v>4</v>
      </c>
      <c r="I7" s="61">
        <v>1294410</v>
      </c>
      <c r="J7" s="61">
        <v>1092</v>
      </c>
      <c r="K7" s="61">
        <v>3675710</v>
      </c>
      <c r="L7" s="61">
        <v>3016</v>
      </c>
      <c r="M7" s="61">
        <v>4067640</v>
      </c>
      <c r="N7" s="61">
        <v>3338</v>
      </c>
      <c r="O7" s="61">
        <v>2527830</v>
      </c>
      <c r="P7" s="61">
        <v>2044</v>
      </c>
      <c r="Q7" s="62">
        <f t="shared" si="3"/>
        <v>11565590</v>
      </c>
      <c r="R7" s="62">
        <f t="shared" si="3"/>
        <v>9490</v>
      </c>
      <c r="S7" s="63">
        <f t="shared" si="0"/>
        <v>1218.7133825079031</v>
      </c>
      <c r="T7" s="64">
        <v>11237600</v>
      </c>
      <c r="U7" s="65">
        <f t="shared" si="1"/>
        <v>0.02918683704705631</v>
      </c>
      <c r="V7" s="49">
        <v>83093040</v>
      </c>
      <c r="W7" s="49">
        <v>70050</v>
      </c>
      <c r="X7" s="51">
        <f t="shared" si="2"/>
        <v>1186.1961456102783</v>
      </c>
    </row>
    <row r="8" spans="1:24" ht="30" customHeight="1">
      <c r="A8" s="38">
        <v>5</v>
      </c>
      <c r="B8" s="39"/>
      <c r="C8" s="56" t="s">
        <v>26</v>
      </c>
      <c r="D8" s="57">
        <v>40101</v>
      </c>
      <c r="E8" s="58" t="s">
        <v>24</v>
      </c>
      <c r="F8" s="59">
        <v>14</v>
      </c>
      <c r="G8" s="59" t="s">
        <v>25</v>
      </c>
      <c r="H8" s="59">
        <v>2</v>
      </c>
      <c r="I8" s="60">
        <v>1276690</v>
      </c>
      <c r="J8" s="60">
        <v>1067</v>
      </c>
      <c r="K8" s="60">
        <v>3224010</v>
      </c>
      <c r="L8" s="60">
        <v>2597</v>
      </c>
      <c r="M8" s="60">
        <v>3572790</v>
      </c>
      <c r="N8" s="60">
        <v>2897</v>
      </c>
      <c r="O8" s="60">
        <v>2413090</v>
      </c>
      <c r="P8" s="60">
        <v>1994</v>
      </c>
      <c r="Q8" s="62">
        <f>+I8+K8+M8+O8</f>
        <v>10486580</v>
      </c>
      <c r="R8" s="62">
        <f>+J8+L8+N8+P8</f>
        <v>8555</v>
      </c>
      <c r="S8" s="63">
        <f t="shared" si="0"/>
        <v>1225.7837521917008</v>
      </c>
      <c r="T8" s="64">
        <v>10889075</v>
      </c>
      <c r="U8" s="65">
        <f t="shared" si="1"/>
        <v>-0.03696319476172218</v>
      </c>
      <c r="V8" s="52">
        <v>24901775</v>
      </c>
      <c r="W8" s="52">
        <v>20919</v>
      </c>
      <c r="X8" s="51">
        <f t="shared" si="2"/>
        <v>1190.3903150246188</v>
      </c>
    </row>
    <row r="9" spans="1:24" ht="30" customHeight="1">
      <c r="A9" s="38">
        <v>6</v>
      </c>
      <c r="B9" s="39"/>
      <c r="C9" s="66" t="s">
        <v>32</v>
      </c>
      <c r="D9" s="57">
        <v>40066</v>
      </c>
      <c r="E9" s="58" t="s">
        <v>24</v>
      </c>
      <c r="F9" s="59">
        <v>15</v>
      </c>
      <c r="G9" s="59" t="s">
        <v>25</v>
      </c>
      <c r="H9" s="59">
        <v>7</v>
      </c>
      <c r="I9" s="60">
        <v>898030</v>
      </c>
      <c r="J9" s="60">
        <v>577</v>
      </c>
      <c r="K9" s="60">
        <v>1562350</v>
      </c>
      <c r="L9" s="60">
        <v>1000</v>
      </c>
      <c r="M9" s="60">
        <v>2364790</v>
      </c>
      <c r="N9" s="60">
        <v>1493</v>
      </c>
      <c r="O9" s="60">
        <v>1115530</v>
      </c>
      <c r="P9" s="60">
        <v>716</v>
      </c>
      <c r="Q9" s="62">
        <f>+I9+K9+M9+O9</f>
        <v>5940700</v>
      </c>
      <c r="R9" s="62">
        <f>+J9+L9+N9+P9</f>
        <v>3786</v>
      </c>
      <c r="S9" s="63">
        <f t="shared" si="0"/>
        <v>1569.123085050185</v>
      </c>
      <c r="T9" s="64">
        <v>4756860</v>
      </c>
      <c r="U9" s="65">
        <f t="shared" si="1"/>
        <v>0.24887005293407835</v>
      </c>
      <c r="V9" s="68">
        <v>159537970</v>
      </c>
      <c r="W9" s="68">
        <v>105711</v>
      </c>
      <c r="X9" s="51">
        <f t="shared" si="2"/>
        <v>1509.1898667120736</v>
      </c>
    </row>
    <row r="10" spans="1:24" ht="30" customHeight="1">
      <c r="A10" s="38">
        <v>7</v>
      </c>
      <c r="B10" s="39"/>
      <c r="C10" s="66" t="s">
        <v>30</v>
      </c>
      <c r="D10" s="57">
        <v>40101</v>
      </c>
      <c r="E10" s="58" t="s">
        <v>31</v>
      </c>
      <c r="F10" s="59">
        <v>12</v>
      </c>
      <c r="G10" s="59" t="s">
        <v>25</v>
      </c>
      <c r="H10" s="59">
        <v>2</v>
      </c>
      <c r="I10" s="60"/>
      <c r="J10" s="60"/>
      <c r="K10" s="60"/>
      <c r="L10" s="60"/>
      <c r="M10" s="60"/>
      <c r="N10" s="60"/>
      <c r="O10" s="60"/>
      <c r="P10" s="60"/>
      <c r="Q10" s="62">
        <v>5770790</v>
      </c>
      <c r="R10" s="62">
        <v>9294</v>
      </c>
      <c r="S10" s="63">
        <f t="shared" si="0"/>
        <v>620.9156445018291</v>
      </c>
      <c r="T10" s="64">
        <v>2174990</v>
      </c>
      <c r="U10" s="65">
        <f t="shared" si="1"/>
        <v>1.6532489804550825</v>
      </c>
      <c r="V10" s="52">
        <v>9471315</v>
      </c>
      <c r="W10" s="52">
        <v>15327</v>
      </c>
      <c r="X10" s="51">
        <f t="shared" si="2"/>
        <v>617.9496966138188</v>
      </c>
    </row>
    <row r="11" spans="1:24" ht="30" customHeight="1">
      <c r="A11" s="38">
        <v>8</v>
      </c>
      <c r="B11" s="39"/>
      <c r="C11" s="56" t="s">
        <v>36</v>
      </c>
      <c r="D11" s="57">
        <v>40045</v>
      </c>
      <c r="E11" s="58" t="s">
        <v>21</v>
      </c>
      <c r="F11" s="59">
        <v>27</v>
      </c>
      <c r="G11" s="59">
        <v>24</v>
      </c>
      <c r="H11" s="59">
        <v>10</v>
      </c>
      <c r="I11" s="60">
        <v>718070</v>
      </c>
      <c r="J11" s="60">
        <v>651</v>
      </c>
      <c r="K11" s="61">
        <v>1779790</v>
      </c>
      <c r="L11" s="61">
        <v>1561</v>
      </c>
      <c r="M11" s="61">
        <v>2030650</v>
      </c>
      <c r="N11" s="61">
        <v>1766</v>
      </c>
      <c r="O11" s="61">
        <v>1214800</v>
      </c>
      <c r="P11" s="61">
        <v>1055</v>
      </c>
      <c r="Q11" s="62">
        <f aca="true" t="shared" si="4" ref="Q11:R13">+I11+K11+M11+O11</f>
        <v>5743310</v>
      </c>
      <c r="R11" s="62">
        <f t="shared" si="4"/>
        <v>5033</v>
      </c>
      <c r="S11" s="69">
        <f t="shared" si="0"/>
        <v>1141.1305384462548</v>
      </c>
      <c r="T11" s="64">
        <v>4397540</v>
      </c>
      <c r="U11" s="70">
        <f t="shared" si="1"/>
        <v>0.3060279156073623</v>
      </c>
      <c r="V11" s="49">
        <v>233902778</v>
      </c>
      <c r="W11" s="49">
        <v>230655</v>
      </c>
      <c r="X11" s="51">
        <f t="shared" si="2"/>
        <v>1014.080674600594</v>
      </c>
    </row>
    <row r="12" spans="1:24" ht="30" customHeight="1">
      <c r="A12" s="38">
        <v>9</v>
      </c>
      <c r="B12" s="39"/>
      <c r="C12" s="66" t="s">
        <v>29</v>
      </c>
      <c r="D12" s="57">
        <v>40101</v>
      </c>
      <c r="E12" s="58" t="s">
        <v>24</v>
      </c>
      <c r="F12" s="59">
        <v>20</v>
      </c>
      <c r="G12" s="59" t="s">
        <v>25</v>
      </c>
      <c r="H12" s="59">
        <v>2</v>
      </c>
      <c r="I12" s="60">
        <v>739680</v>
      </c>
      <c r="J12" s="60">
        <v>624</v>
      </c>
      <c r="K12" s="60">
        <v>1872240</v>
      </c>
      <c r="L12" s="60">
        <v>1511</v>
      </c>
      <c r="M12" s="60">
        <v>1805120</v>
      </c>
      <c r="N12" s="60">
        <v>1443</v>
      </c>
      <c r="O12" s="60">
        <v>1278270</v>
      </c>
      <c r="P12" s="60">
        <v>1040</v>
      </c>
      <c r="Q12" s="62">
        <f t="shared" si="4"/>
        <v>5695310</v>
      </c>
      <c r="R12" s="62">
        <f t="shared" si="4"/>
        <v>4618</v>
      </c>
      <c r="S12" s="63">
        <f t="shared" si="0"/>
        <v>1233.2849718492855</v>
      </c>
      <c r="T12" s="64">
        <v>7996360</v>
      </c>
      <c r="U12" s="65">
        <f t="shared" si="1"/>
        <v>-0.2877621817927157</v>
      </c>
      <c r="V12" s="52">
        <v>15725310</v>
      </c>
      <c r="W12" s="52">
        <v>12975</v>
      </c>
      <c r="X12" s="51">
        <f t="shared" si="2"/>
        <v>1211.9699421965317</v>
      </c>
    </row>
    <row r="13" spans="1:24" ht="30" customHeight="1">
      <c r="A13" s="38">
        <v>10</v>
      </c>
      <c r="B13" s="39"/>
      <c r="C13" s="66" t="s">
        <v>34</v>
      </c>
      <c r="D13" s="57">
        <v>40080</v>
      </c>
      <c r="E13" s="58" t="s">
        <v>24</v>
      </c>
      <c r="F13" s="59" t="s">
        <v>35</v>
      </c>
      <c r="G13" s="59" t="s">
        <v>25</v>
      </c>
      <c r="H13" s="59">
        <v>5</v>
      </c>
      <c r="I13" s="67">
        <v>226300</v>
      </c>
      <c r="J13" s="67">
        <v>176</v>
      </c>
      <c r="K13" s="67">
        <v>1298190</v>
      </c>
      <c r="L13" s="67">
        <v>999</v>
      </c>
      <c r="M13" s="67">
        <v>1831505</v>
      </c>
      <c r="N13" s="67">
        <v>1413</v>
      </c>
      <c r="O13" s="67">
        <v>1649520</v>
      </c>
      <c r="P13" s="67">
        <v>1277</v>
      </c>
      <c r="Q13" s="62">
        <f t="shared" si="4"/>
        <v>5005515</v>
      </c>
      <c r="R13" s="62">
        <f t="shared" si="4"/>
        <v>3865</v>
      </c>
      <c r="S13" s="63">
        <f t="shared" si="0"/>
        <v>1295.0879689521346</v>
      </c>
      <c r="T13" s="64">
        <v>4293670</v>
      </c>
      <c r="U13" s="65">
        <f t="shared" si="1"/>
        <v>0.16578940626550248</v>
      </c>
      <c r="V13" s="68">
        <v>65863355</v>
      </c>
      <c r="W13" s="68">
        <v>51210</v>
      </c>
      <c r="X13" s="51">
        <f t="shared" si="2"/>
        <v>1286.1424526459675</v>
      </c>
    </row>
    <row r="14" spans="1:24" ht="18.75" thickBot="1">
      <c r="A14" s="16"/>
      <c r="B14" s="15"/>
      <c r="C14" s="17"/>
      <c r="D14" s="18"/>
      <c r="E14" s="19"/>
      <c r="F14" s="20"/>
      <c r="G14" s="20"/>
      <c r="H14" s="20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3"/>
      <c r="T14" s="53"/>
      <c r="U14" s="53"/>
      <c r="V14" s="53"/>
      <c r="W14" s="53"/>
      <c r="X14" s="53"/>
    </row>
    <row r="15" spans="1:24" ht="17.25" thickBot="1">
      <c r="A15" s="21"/>
      <c r="B15" s="72" t="s">
        <v>16</v>
      </c>
      <c r="C15" s="73"/>
      <c r="D15" s="73"/>
      <c r="E15" s="74"/>
      <c r="F15" s="22"/>
      <c r="G15" s="22">
        <f>SUM(G4:G14)</f>
        <v>48</v>
      </c>
      <c r="H15" s="23"/>
      <c r="I15" s="24"/>
      <c r="J15" s="25"/>
      <c r="K15" s="24"/>
      <c r="L15" s="25"/>
      <c r="M15" s="24"/>
      <c r="N15" s="25"/>
      <c r="O15" s="24"/>
      <c r="P15" s="25"/>
      <c r="Q15" s="37">
        <f>SUM(Q4:Q14)</f>
        <v>147373900</v>
      </c>
      <c r="R15" s="26">
        <f>SUM(R4:R14)</f>
        <v>123419</v>
      </c>
      <c r="S15" s="50">
        <f>Q15/R15</f>
        <v>1194.0941022046848</v>
      </c>
      <c r="T15" s="37">
        <v>130712550</v>
      </c>
      <c r="U15" s="36">
        <f>IF(T15&lt;&gt;0,-(T15-Q15)/T15,"")</f>
        <v>0.1274655723570537</v>
      </c>
      <c r="V15" s="27"/>
      <c r="W15" s="28"/>
      <c r="X15" s="29"/>
    </row>
    <row r="16" spans="1:24" ht="18">
      <c r="A16" s="30"/>
      <c r="B16" s="31"/>
      <c r="C16" s="32" t="s">
        <v>19</v>
      </c>
      <c r="D16" s="32"/>
      <c r="E16" s="33"/>
      <c r="F16" s="34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5"/>
      <c r="R16" s="32"/>
      <c r="S16" s="32"/>
      <c r="T16" s="80" t="s">
        <v>18</v>
      </c>
      <c r="U16" s="80"/>
      <c r="V16" s="80"/>
      <c r="W16" s="80"/>
      <c r="X16" s="80"/>
    </row>
    <row r="17" spans="1:24" ht="18">
      <c r="A17" s="30"/>
      <c r="B17" s="31"/>
      <c r="C17" s="32"/>
      <c r="D17" s="32"/>
      <c r="E17" s="33"/>
      <c r="F17" s="34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5"/>
      <c r="R17" s="32"/>
      <c r="S17" s="32"/>
      <c r="T17" s="81"/>
      <c r="U17" s="81"/>
      <c r="V17" s="81"/>
      <c r="W17" s="81"/>
      <c r="X17" s="81"/>
    </row>
    <row r="18" spans="1:24" ht="18">
      <c r="A18" s="30"/>
      <c r="B18" s="31"/>
      <c r="C18" s="32"/>
      <c r="D18" s="32"/>
      <c r="E18" s="33"/>
      <c r="F18" s="34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5"/>
      <c r="R18" s="32"/>
      <c r="S18" s="32"/>
      <c r="T18" s="81"/>
      <c r="U18" s="81"/>
      <c r="V18" s="81"/>
      <c r="W18" s="81"/>
      <c r="X18" s="81"/>
    </row>
  </sheetData>
  <sheetProtection/>
  <mergeCells count="15">
    <mergeCell ref="I2:J2"/>
    <mergeCell ref="T16:X18"/>
    <mergeCell ref="Q2:S2"/>
    <mergeCell ref="T2:U2"/>
    <mergeCell ref="V2:X2"/>
    <mergeCell ref="M2:N2"/>
    <mergeCell ref="O2:P2"/>
    <mergeCell ref="B15:E15"/>
    <mergeCell ref="C2:C3"/>
    <mergeCell ref="D2:D3"/>
    <mergeCell ref="E2:E3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2009-10-26T13:36:16Z</cp:lastPrinted>
  <dcterms:created xsi:type="dcterms:W3CDTF">2006-04-04T07:29:08Z</dcterms:created>
  <dcterms:modified xsi:type="dcterms:W3CDTF">2009-10-26T14:49:12Z</dcterms:modified>
  <cp:category/>
  <cp:version/>
  <cp:contentType/>
  <cp:contentStatus/>
</cp:coreProperties>
</file>