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7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<sst xmlns="http://schemas.openxmlformats.org/spreadsheetml/2006/main" count="62" uniqueCount="37">
  <si>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</si>
  <si>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</si>
  <si>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</si>
  <si>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</si>
  <si>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</si>
  <si>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</si>
  <si>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</si>
  <si>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</si>
  <si>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</si>
  <si>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</si>
  <si>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</si>
  <si>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</si>
  <si>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</si>
  <si>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</si>
  <si>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</si>
  <si>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</si>
  <si>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</si>
  <si>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</si>
  <si>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</si>
  <si>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</si>
  <si>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</si>
  <si>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Twilight Saga: New Moon</t>
  </si>
  <si>
    <t>Forum Hungary</t>
  </si>
  <si>
    <t>n/a</t>
  </si>
  <si>
    <t>InterCom</t>
  </si>
  <si>
    <t>Couples Retreat</t>
  </si>
  <si>
    <t>UIP</t>
  </si>
  <si>
    <t>24+1</t>
  </si>
  <si>
    <t>A Christmas Carol 3D</t>
  </si>
  <si>
    <t>Up</t>
  </si>
  <si>
    <t>The Ugly Truth</t>
  </si>
  <si>
    <t>The Time Travelers's Wife</t>
  </si>
  <si>
    <t>The Secret of Moonacre</t>
  </si>
  <si>
    <t>Hungaricom</t>
  </si>
  <si>
    <t>This is It</t>
  </si>
  <si>
    <t>Paranormal Activity</t>
  </si>
  <si>
    <t>Intersonic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</si>
</sst>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79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0" fontId="11" fillId="24" borderId="18" xfId="0" applyNumberFormat="1" applyFont="1" applyFill="1" applyBorder="1" applyAlignment="1" applyProtection="1">
      <alignment vertical="center"/>
      <protection/>
    </xf>
    <xf numFmtId="182" fontId="11" fillId="24" borderId="19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horizontal="right" vertical="center"/>
      <protection/>
    </xf>
    <xf numFmtId="185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85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4" fillId="25" borderId="26" xfId="0" applyNumberFormat="1" applyFont="1" applyFill="1" applyBorder="1" applyAlignment="1">
      <alignment vertical="center"/>
    </xf>
    <xf numFmtId="189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83" fontId="14" fillId="25" borderId="26" xfId="55" applyNumberFormat="1" applyFont="1" applyFill="1" applyBorder="1" applyAlignment="1" applyProtection="1">
      <alignment horizontal="right"/>
      <protection/>
    </xf>
    <xf numFmtId="0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0" fontId="14" fillId="25" borderId="26" xfId="0" applyFont="1" applyFill="1" applyBorder="1" applyAlignment="1" applyProtection="1">
      <alignment vertical="center"/>
      <protection locked="0"/>
    </xf>
    <xf numFmtId="0" fontId="14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4" fillId="0" borderId="26" xfId="39" applyNumberFormat="1" applyFont="1" applyBorder="1" applyAlignment="1">
      <alignment/>
    </xf>
    <xf numFmtId="3" fontId="16" fillId="0" borderId="26" xfId="39" applyNumberFormat="1" applyFont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79" fontId="4" fillId="0" borderId="28" xfId="39" applyFont="1" applyFill="1" applyBorder="1" applyAlignment="1" applyProtection="1">
      <alignment horizontal="center" vertical="center"/>
      <protection/>
    </xf>
    <xf numFmtId="179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2974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8590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19-22 NOVEMBER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I11" sqref="I1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3.57421875" style="0" customWidth="1"/>
    <col min="4" max="4" width="12.71093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7.851562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5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4.003906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76" t="s">
        <v>3</v>
      </c>
      <c r="G2" s="76" t="s">
        <v>4</v>
      </c>
      <c r="H2" s="76" t="s">
        <v>5</v>
      </c>
      <c r="I2" s="75" t="s">
        <v>18</v>
      </c>
      <c r="J2" s="75"/>
      <c r="K2" s="75" t="s">
        <v>6</v>
      </c>
      <c r="L2" s="75"/>
      <c r="M2" s="75" t="s">
        <v>7</v>
      </c>
      <c r="N2" s="75"/>
      <c r="O2" s="75" t="s">
        <v>8</v>
      </c>
      <c r="P2" s="75"/>
      <c r="Q2" s="75" t="s">
        <v>9</v>
      </c>
      <c r="R2" s="75"/>
      <c r="S2" s="75"/>
      <c r="T2" s="75"/>
      <c r="U2" s="75" t="s">
        <v>10</v>
      </c>
      <c r="V2" s="75"/>
      <c r="W2" s="75" t="s">
        <v>11</v>
      </c>
      <c r="X2" s="75"/>
      <c r="Y2" s="80"/>
    </row>
    <row r="3" spans="1:25" ht="30" customHeight="1">
      <c r="A3" s="13"/>
      <c r="B3" s="14"/>
      <c r="C3" s="85"/>
      <c r="D3" s="87"/>
      <c r="E3" s="88"/>
      <c r="F3" s="77"/>
      <c r="G3" s="77"/>
      <c r="H3" s="7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40137</v>
      </c>
      <c r="E4" s="58" t="s">
        <v>22</v>
      </c>
      <c r="F4" s="59">
        <v>35</v>
      </c>
      <c r="G4" s="59" t="s">
        <v>23</v>
      </c>
      <c r="H4" s="59">
        <v>1</v>
      </c>
      <c r="I4" s="60">
        <v>9351270</v>
      </c>
      <c r="J4" s="60">
        <v>8263</v>
      </c>
      <c r="K4" s="60">
        <v>41386800</v>
      </c>
      <c r="L4" s="60">
        <v>37530</v>
      </c>
      <c r="M4" s="60">
        <v>49929200</v>
      </c>
      <c r="N4" s="60">
        <v>45081</v>
      </c>
      <c r="O4" s="60">
        <v>31961755</v>
      </c>
      <c r="P4" s="60">
        <v>28598</v>
      </c>
      <c r="Q4" s="61">
        <f>+I4+K4+M4+O4</f>
        <v>132629025</v>
      </c>
      <c r="R4" s="61">
        <f>+J4+L4+N4+P4</f>
        <v>119472</v>
      </c>
      <c r="S4" s="62" t="e">
        <f>IF(Q4&lt;&gt;0,R4/G4,"")</f>
        <v>#VALUE!</v>
      </c>
      <c r="T4" s="62">
        <f>IF(Q4&lt;&gt;0,Q4/R4,"")</f>
        <v>1110.1264312977098</v>
      </c>
      <c r="U4" s="63">
        <v>0</v>
      </c>
      <c r="V4" s="62">
        <f aca="true" t="shared" si="0" ref="V4:V11">IF(U4&lt;&gt;0,-(U4-Q4)/U4,"")</f>
      </c>
      <c r="W4" s="48">
        <v>132629025</v>
      </c>
      <c r="X4" s="48">
        <v>119472</v>
      </c>
      <c r="Y4" s="50">
        <f>W4/X4</f>
        <v>1110.1264312977098</v>
      </c>
    </row>
    <row r="5" spans="1:25" ht="30" customHeight="1">
      <c r="A5" s="40">
        <v>2</v>
      </c>
      <c r="B5" s="41"/>
      <c r="C5" s="65">
        <v>2012</v>
      </c>
      <c r="D5" s="57">
        <v>40129</v>
      </c>
      <c r="E5" s="66" t="s">
        <v>24</v>
      </c>
      <c r="F5" s="67">
        <v>39</v>
      </c>
      <c r="G5" s="67" t="s">
        <v>23</v>
      </c>
      <c r="H5" s="67">
        <v>2</v>
      </c>
      <c r="I5" s="73">
        <v>5455400</v>
      </c>
      <c r="J5" s="73">
        <v>4626</v>
      </c>
      <c r="K5" s="73">
        <v>10733665</v>
      </c>
      <c r="L5" s="73">
        <v>9188</v>
      </c>
      <c r="M5" s="73">
        <v>20817405</v>
      </c>
      <c r="N5" s="73">
        <v>17462</v>
      </c>
      <c r="O5" s="73">
        <v>13788240</v>
      </c>
      <c r="P5" s="73">
        <v>11416</v>
      </c>
      <c r="Q5" s="61">
        <f>+I5+K5+M5+O5</f>
        <v>50794710</v>
      </c>
      <c r="R5" s="61">
        <f>+J5+L5+N5+P5</f>
        <v>42692</v>
      </c>
      <c r="S5" s="62" t="e">
        <f>IF(Q5&lt;&gt;0,R5/G5,"")</f>
        <v>#VALUE!</v>
      </c>
      <c r="T5" s="62">
        <f>IF(Q5&lt;&gt;0,Q5/R5,"")</f>
        <v>1189.7945750960366</v>
      </c>
      <c r="U5" s="63">
        <v>98108240</v>
      </c>
      <c r="V5" s="64">
        <f t="shared" si="0"/>
        <v>-0.48225847288668106</v>
      </c>
      <c r="W5" s="74">
        <v>172995125</v>
      </c>
      <c r="X5" s="74">
        <v>147653</v>
      </c>
      <c r="Y5" s="50">
        <f>W5/X5</f>
        <v>1171.6329840910785</v>
      </c>
    </row>
    <row r="6" spans="1:25" ht="30" customHeight="1">
      <c r="A6" s="40">
        <v>3</v>
      </c>
      <c r="B6" s="41"/>
      <c r="C6" s="68" t="s">
        <v>25</v>
      </c>
      <c r="D6" s="57">
        <v>40122</v>
      </c>
      <c r="E6" s="58" t="s">
        <v>26</v>
      </c>
      <c r="F6" s="59" t="s">
        <v>27</v>
      </c>
      <c r="G6" s="59">
        <v>25</v>
      </c>
      <c r="H6" s="59">
        <v>3</v>
      </c>
      <c r="I6" s="69">
        <v>1506625</v>
      </c>
      <c r="J6" s="69">
        <v>1260</v>
      </c>
      <c r="K6" s="60">
        <v>3681105</v>
      </c>
      <c r="L6" s="60">
        <v>3119</v>
      </c>
      <c r="M6" s="60">
        <v>6916985</v>
      </c>
      <c r="N6" s="60">
        <v>5754</v>
      </c>
      <c r="O6" s="60">
        <v>4422135</v>
      </c>
      <c r="P6" s="60">
        <v>3622</v>
      </c>
      <c r="Q6" s="61">
        <f aca="true" t="shared" si="1" ref="Q6:R10">+I6+K6+M6+O6</f>
        <v>16526850</v>
      </c>
      <c r="R6" s="61">
        <f t="shared" si="1"/>
        <v>13755</v>
      </c>
      <c r="S6" s="62">
        <f aca="true" t="shared" si="2" ref="S6:S13">IF(Q6&lt;&gt;0,R6/G6,"")</f>
        <v>550.2</v>
      </c>
      <c r="T6" s="62">
        <f aca="true" t="shared" si="3" ref="T6:T13">IF(Q6&lt;&gt;0,Q6/R6,"")</f>
        <v>1201.515812431843</v>
      </c>
      <c r="U6" s="63">
        <v>23935520</v>
      </c>
      <c r="V6" s="64">
        <f t="shared" si="0"/>
        <v>-0.309526176995528</v>
      </c>
      <c r="W6" s="48">
        <v>95577840</v>
      </c>
      <c r="X6" s="48">
        <v>81354</v>
      </c>
      <c r="Y6" s="50">
        <f aca="true" t="shared" si="4" ref="Y6:Y13">W6/X6</f>
        <v>1174.838852422745</v>
      </c>
    </row>
    <row r="7" spans="1:25" ht="30" customHeight="1">
      <c r="A7" s="40">
        <v>4</v>
      </c>
      <c r="B7" s="41"/>
      <c r="C7" s="68" t="s">
        <v>28</v>
      </c>
      <c r="D7" s="57">
        <v>40122</v>
      </c>
      <c r="E7" s="58" t="s">
        <v>22</v>
      </c>
      <c r="F7" s="59">
        <v>19</v>
      </c>
      <c r="G7" s="59" t="s">
        <v>23</v>
      </c>
      <c r="H7" s="59">
        <v>3</v>
      </c>
      <c r="I7" s="60">
        <v>1340980</v>
      </c>
      <c r="J7" s="60">
        <v>934</v>
      </c>
      <c r="K7" s="60">
        <v>1995050</v>
      </c>
      <c r="L7" s="60">
        <v>1377</v>
      </c>
      <c r="M7" s="60">
        <v>5678370</v>
      </c>
      <c r="N7" s="60">
        <v>3778</v>
      </c>
      <c r="O7" s="60">
        <v>4750710</v>
      </c>
      <c r="P7" s="60">
        <v>3165</v>
      </c>
      <c r="Q7" s="61">
        <f t="shared" si="1"/>
        <v>13765110</v>
      </c>
      <c r="R7" s="61">
        <f t="shared" si="1"/>
        <v>9254</v>
      </c>
      <c r="S7" s="62" t="e">
        <f t="shared" si="2"/>
        <v>#VALUE!</v>
      </c>
      <c r="T7" s="62">
        <f t="shared" si="3"/>
        <v>1487.4767668035445</v>
      </c>
      <c r="U7" s="63">
        <v>20082605</v>
      </c>
      <c r="V7" s="64">
        <f t="shared" si="0"/>
        <v>-0.314575474645844</v>
      </c>
      <c r="W7" s="48">
        <v>67189975</v>
      </c>
      <c r="X7" s="48">
        <v>44438</v>
      </c>
      <c r="Y7" s="50">
        <f t="shared" si="4"/>
        <v>1511.9936765831046</v>
      </c>
    </row>
    <row r="8" spans="1:25" ht="30" customHeight="1">
      <c r="A8" s="40">
        <v>5</v>
      </c>
      <c r="B8" s="41">
        <v>2</v>
      </c>
      <c r="C8" s="70" t="s">
        <v>29</v>
      </c>
      <c r="D8" s="57">
        <v>40101</v>
      </c>
      <c r="E8" s="71" t="s">
        <v>22</v>
      </c>
      <c r="F8" s="72">
        <v>42</v>
      </c>
      <c r="G8" s="72" t="s">
        <v>23</v>
      </c>
      <c r="H8" s="72">
        <v>6</v>
      </c>
      <c r="I8" s="60">
        <v>310430</v>
      </c>
      <c r="J8" s="60">
        <v>286</v>
      </c>
      <c r="K8" s="60">
        <v>752760</v>
      </c>
      <c r="L8" s="60">
        <v>587</v>
      </c>
      <c r="M8" s="60">
        <v>3099640</v>
      </c>
      <c r="N8" s="60">
        <v>2505</v>
      </c>
      <c r="O8" s="60">
        <v>3042995</v>
      </c>
      <c r="P8" s="60">
        <v>2498</v>
      </c>
      <c r="Q8" s="61">
        <f t="shared" si="1"/>
        <v>7205825</v>
      </c>
      <c r="R8" s="61">
        <f t="shared" si="1"/>
        <v>5876</v>
      </c>
      <c r="S8" s="62" t="e">
        <f t="shared" si="2"/>
        <v>#VALUE!</v>
      </c>
      <c r="T8" s="62">
        <f t="shared" si="3"/>
        <v>1226.314669843431</v>
      </c>
      <c r="U8" s="63">
        <v>13711795</v>
      </c>
      <c r="V8" s="64">
        <f t="shared" si="0"/>
        <v>-0.47447981828783176</v>
      </c>
      <c r="W8" s="48">
        <v>236561420</v>
      </c>
      <c r="X8" s="48">
        <v>182911</v>
      </c>
      <c r="Y8" s="50">
        <f t="shared" si="4"/>
        <v>1293.3143441345792</v>
      </c>
    </row>
    <row r="9" spans="1:25" ht="30" customHeight="1">
      <c r="A9" s="40">
        <v>6</v>
      </c>
      <c r="B9" s="41"/>
      <c r="C9" s="56" t="s">
        <v>32</v>
      </c>
      <c r="D9" s="57">
        <v>40136</v>
      </c>
      <c r="E9" s="58" t="s">
        <v>33</v>
      </c>
      <c r="F9" s="59">
        <v>25</v>
      </c>
      <c r="G9" s="59" t="s">
        <v>23</v>
      </c>
      <c r="H9" s="59">
        <v>1</v>
      </c>
      <c r="I9" s="69">
        <v>441810</v>
      </c>
      <c r="J9" s="69">
        <v>472</v>
      </c>
      <c r="K9" s="60">
        <v>919210</v>
      </c>
      <c r="L9" s="60">
        <v>906</v>
      </c>
      <c r="M9" s="60">
        <v>2080550</v>
      </c>
      <c r="N9" s="60">
        <v>2004</v>
      </c>
      <c r="O9" s="60">
        <v>1947675</v>
      </c>
      <c r="P9" s="60">
        <v>1858</v>
      </c>
      <c r="Q9" s="61">
        <f t="shared" si="1"/>
        <v>5389245</v>
      </c>
      <c r="R9" s="61">
        <f t="shared" si="1"/>
        <v>5240</v>
      </c>
      <c r="S9" s="62" t="e">
        <f t="shared" si="2"/>
        <v>#VALUE!</v>
      </c>
      <c r="T9" s="62">
        <f t="shared" si="3"/>
        <v>1028.4818702290077</v>
      </c>
      <c r="U9" s="63">
        <v>0</v>
      </c>
      <c r="V9" s="64">
        <f t="shared" si="0"/>
      </c>
      <c r="W9" s="48">
        <f>SUM(W7)</f>
        <v>67189975</v>
      </c>
      <c r="X9" s="48">
        <f>SUM(X7)</f>
        <v>44438</v>
      </c>
      <c r="Y9" s="50">
        <f t="shared" si="4"/>
        <v>1511.9936765831046</v>
      </c>
    </row>
    <row r="10" spans="1:25" ht="30" customHeight="1">
      <c r="A10" s="40">
        <v>7</v>
      </c>
      <c r="B10" s="41"/>
      <c r="C10" s="68" t="s">
        <v>34</v>
      </c>
      <c r="D10" s="57">
        <v>40115</v>
      </c>
      <c r="E10" s="58" t="s">
        <v>24</v>
      </c>
      <c r="F10" s="59">
        <v>24</v>
      </c>
      <c r="G10" s="59" t="s">
        <v>23</v>
      </c>
      <c r="H10" s="59">
        <v>4</v>
      </c>
      <c r="I10" s="69">
        <v>842835</v>
      </c>
      <c r="J10" s="69">
        <v>849</v>
      </c>
      <c r="K10" s="69">
        <v>858245</v>
      </c>
      <c r="L10" s="69">
        <v>790</v>
      </c>
      <c r="M10" s="69">
        <v>1359200</v>
      </c>
      <c r="N10" s="69">
        <v>1258</v>
      </c>
      <c r="O10" s="69">
        <v>1252880</v>
      </c>
      <c r="P10" s="69">
        <v>1164</v>
      </c>
      <c r="Q10" s="61">
        <f t="shared" si="1"/>
        <v>4313160</v>
      </c>
      <c r="R10" s="61">
        <f t="shared" si="1"/>
        <v>4061</v>
      </c>
      <c r="S10" s="62" t="e">
        <f t="shared" si="2"/>
        <v>#VALUE!</v>
      </c>
      <c r="T10" s="62">
        <f t="shared" si="3"/>
        <v>1062.093080522039</v>
      </c>
      <c r="U10" s="63">
        <v>6988355</v>
      </c>
      <c r="V10" s="64">
        <f t="shared" si="0"/>
        <v>-0.38280754197518585</v>
      </c>
      <c r="W10" s="51">
        <v>126883040</v>
      </c>
      <c r="X10" s="51">
        <v>109700</v>
      </c>
      <c r="Y10" s="50">
        <f t="shared" si="4"/>
        <v>1156.636645396536</v>
      </c>
    </row>
    <row r="11" spans="1:25" ht="30" customHeight="1">
      <c r="A11" s="40">
        <v>8</v>
      </c>
      <c r="B11" s="41"/>
      <c r="C11" s="68" t="s">
        <v>35</v>
      </c>
      <c r="D11" s="57">
        <v>40136</v>
      </c>
      <c r="E11" s="58" t="s">
        <v>36</v>
      </c>
      <c r="F11" s="59">
        <v>16</v>
      </c>
      <c r="G11" s="59" t="s">
        <v>23</v>
      </c>
      <c r="H11" s="59">
        <v>1</v>
      </c>
      <c r="I11" s="69">
        <v>585830</v>
      </c>
      <c r="J11" s="69">
        <v>510</v>
      </c>
      <c r="K11" s="60">
        <v>1136080</v>
      </c>
      <c r="L11" s="60">
        <v>971</v>
      </c>
      <c r="M11" s="60">
        <v>1654290</v>
      </c>
      <c r="N11" s="60">
        <v>1404</v>
      </c>
      <c r="O11" s="60">
        <v>879590</v>
      </c>
      <c r="P11" s="60">
        <v>732</v>
      </c>
      <c r="Q11" s="61">
        <f>+I11+K11+M11+O11</f>
        <v>4255790</v>
      </c>
      <c r="R11" s="61">
        <f>+J11+L11+N11+P11</f>
        <v>3617</v>
      </c>
      <c r="S11" s="62" t="e">
        <f>IF(Q11&lt;&gt;0,R11/G11,"")</f>
        <v>#VALUE!</v>
      </c>
      <c r="T11" s="62">
        <f>IF(Q11&lt;&gt;0,Q11/R11,"")</f>
        <v>1176.6076859275643</v>
      </c>
      <c r="U11" s="63">
        <v>0</v>
      </c>
      <c r="V11" s="64">
        <f t="shared" si="0"/>
      </c>
      <c r="W11" s="48">
        <v>4255790</v>
      </c>
      <c r="X11" s="48">
        <v>3617</v>
      </c>
      <c r="Y11" s="50">
        <f>W11/X11</f>
        <v>1176.6076859275643</v>
      </c>
    </row>
    <row r="12" spans="1:25" ht="30" customHeight="1">
      <c r="A12" s="40">
        <v>9</v>
      </c>
      <c r="B12" s="41"/>
      <c r="C12" s="68" t="s">
        <v>31</v>
      </c>
      <c r="D12" s="57">
        <v>40115</v>
      </c>
      <c r="E12" s="58" t="s">
        <v>24</v>
      </c>
      <c r="F12" s="59">
        <v>24</v>
      </c>
      <c r="G12" s="59" t="s">
        <v>23</v>
      </c>
      <c r="H12" s="59">
        <v>4</v>
      </c>
      <c r="I12" s="73">
        <v>501420</v>
      </c>
      <c r="J12" s="73">
        <v>434</v>
      </c>
      <c r="K12" s="73">
        <v>757475</v>
      </c>
      <c r="L12" s="73">
        <v>655</v>
      </c>
      <c r="M12" s="73">
        <v>1136530</v>
      </c>
      <c r="N12" s="73">
        <v>961</v>
      </c>
      <c r="O12" s="73">
        <v>715600</v>
      </c>
      <c r="P12" s="73">
        <v>606</v>
      </c>
      <c r="Q12" s="61">
        <f>+I12+K12+M12+O12</f>
        <v>3111025</v>
      </c>
      <c r="R12" s="61">
        <f>+J12+L12+N12+P12</f>
        <v>2656</v>
      </c>
      <c r="S12" s="62" t="e">
        <f t="shared" si="2"/>
        <v>#VALUE!</v>
      </c>
      <c r="T12" s="62">
        <f t="shared" si="3"/>
        <v>1171.3196536144578</v>
      </c>
      <c r="U12" s="63">
        <v>4976260</v>
      </c>
      <c r="V12" s="64">
        <f>IF(U12&lt;&gt;0,-(U12-Q12)/U12,"")</f>
        <v>-0.3748266770626937</v>
      </c>
      <c r="W12" s="74">
        <v>33404880</v>
      </c>
      <c r="X12" s="74">
        <v>29109</v>
      </c>
      <c r="Y12" s="50">
        <f t="shared" si="4"/>
        <v>1147.5790992476554</v>
      </c>
    </row>
    <row r="13" spans="1:25" ht="30" customHeight="1">
      <c r="A13" s="40">
        <v>10</v>
      </c>
      <c r="B13" s="41"/>
      <c r="C13" s="56" t="s">
        <v>30</v>
      </c>
      <c r="D13" s="57">
        <v>40087</v>
      </c>
      <c r="E13" s="58" t="s">
        <v>24</v>
      </c>
      <c r="F13" s="59">
        <v>28</v>
      </c>
      <c r="G13" s="59" t="s">
        <v>23</v>
      </c>
      <c r="H13" s="59">
        <v>8</v>
      </c>
      <c r="I13" s="69">
        <v>365540</v>
      </c>
      <c r="J13" s="69">
        <v>330</v>
      </c>
      <c r="K13" s="69">
        <v>724590</v>
      </c>
      <c r="L13" s="69">
        <v>681</v>
      </c>
      <c r="M13" s="69">
        <v>1227850</v>
      </c>
      <c r="N13" s="69">
        <v>1044</v>
      </c>
      <c r="O13" s="69">
        <v>762190</v>
      </c>
      <c r="P13" s="69">
        <v>630</v>
      </c>
      <c r="Q13" s="61">
        <f>+I13+K13+M13+O13</f>
        <v>3080170</v>
      </c>
      <c r="R13" s="61">
        <f>+J13+L13+N13+P13</f>
        <v>2685</v>
      </c>
      <c r="S13" s="62" t="e">
        <f t="shared" si="2"/>
        <v>#VALUE!</v>
      </c>
      <c r="T13" s="62">
        <f t="shared" si="3"/>
        <v>1147.1769087523278</v>
      </c>
      <c r="U13" s="63">
        <v>4472885</v>
      </c>
      <c r="V13" s="64">
        <f>IF(U13&lt;&gt;0,-(U13-Q13)/U13,"")</f>
        <v>-0.3113683897529223</v>
      </c>
      <c r="W13" s="51">
        <v>162495105</v>
      </c>
      <c r="X13" s="51">
        <v>142761</v>
      </c>
      <c r="Y13" s="50">
        <f t="shared" si="4"/>
        <v>1138.2317649778302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25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241070910</v>
      </c>
      <c r="R15" s="27">
        <f>SUM(R4:R14)</f>
        <v>209308</v>
      </c>
      <c r="S15" s="28">
        <f>R15/G15</f>
        <v>8372.32</v>
      </c>
      <c r="T15" s="49">
        <f>Q15/R15</f>
        <v>1151.7520113899134</v>
      </c>
      <c r="U15" s="39">
        <v>181703815</v>
      </c>
      <c r="V15" s="38">
        <f>IF(U15&lt;&gt;0,-(U15-Q15)/U15,"")</f>
        <v>0.32672453795205125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8" t="s">
        <v>19</v>
      </c>
      <c r="V16" s="78"/>
      <c r="W16" s="78"/>
      <c r="X16" s="78"/>
      <c r="Y16" s="78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9"/>
      <c r="V17" s="79"/>
      <c r="W17" s="79"/>
      <c r="X17" s="79"/>
      <c r="Y17" s="79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9"/>
      <c r="V18" s="79"/>
      <c r="W18" s="79"/>
      <c r="X18" s="79"/>
      <c r="Y18" s="79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Film New Europe1</cp:lastModifiedBy>
  <cp:lastPrinted>2009-11-23T13:11:00Z</cp:lastPrinted>
  <dcterms:created xsi:type="dcterms:W3CDTF">2006-04-04T07:29:08Z</dcterms:created>
  <dcterms:modified xsi:type="dcterms:W3CDTF">2009-11-23T14:25:25Z</dcterms:modified>
  <cp:category/>
  <cp:version/>
  <cp:contentType/>
  <cp:contentStatus/>
</cp:coreProperties>
</file>