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7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<sst xmlns="http://schemas.openxmlformats.org/spreadsheetml/2006/main" count="62" uniqueCount="37">
  <si>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</si>
  <si>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</si>
  <si>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</si>
  <si>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</si>
  <si>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</si>
  <si>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</si>
  <si>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</si>
  <si>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</si>
  <si>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</si>
  <si>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</si>
  <si>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</si>
  <si>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</si>
  <si>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</si>
  <si>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</si>
  <si>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</si>
  <si>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</si>
  <si>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</si>
  <si>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</si>
  <si>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</si>
  <si>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</si>
  <si>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</si>
  <si>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Made in Hungaria (local)</t>
  </si>
  <si>
    <t>Budapest Film</t>
  </si>
  <si>
    <t>n/a</t>
  </si>
  <si>
    <t>Bolt</t>
  </si>
  <si>
    <t>Forum Hungary</t>
  </si>
  <si>
    <t>The Curious Case of Benjamin Button</t>
  </si>
  <si>
    <t>InterCom</t>
  </si>
  <si>
    <t>Yes Man</t>
  </si>
  <si>
    <t>**My Bloody Valentine 3D (preview)</t>
  </si>
  <si>
    <t>Changeling</t>
  </si>
  <si>
    <t>UIP</t>
  </si>
  <si>
    <t>The Pink Panther 2</t>
  </si>
  <si>
    <t>Valami Amerika 2 (local)</t>
  </si>
  <si>
    <t>Bride Wars</t>
  </si>
  <si>
    <t>Transporter 3</t>
  </si>
  <si>
    <t>SPI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</si>
</sst>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40" applyNumberFormat="1" applyFont="1" applyFill="1" applyBorder="1" applyAlignment="1" applyProtection="1">
      <alignment horizontal="right" vertical="center"/>
      <protection/>
    </xf>
    <xf numFmtId="3" fontId="14" fillId="34" borderId="26" xfId="60" applyNumberFormat="1" applyFont="1" applyFill="1" applyBorder="1" applyAlignment="1" applyProtection="1">
      <alignment horizontal="center" vertical="center"/>
      <protection/>
    </xf>
    <xf numFmtId="3" fontId="16" fillId="34" borderId="26" xfId="0" applyNumberFormat="1" applyFont="1" applyFill="1" applyBorder="1" applyAlignment="1">
      <alignment/>
    </xf>
    <xf numFmtId="3" fontId="14" fillId="34" borderId="26" xfId="40" applyNumberFormat="1" applyFont="1" applyFill="1" applyBorder="1" applyAlignment="1" applyProtection="1">
      <alignment horizontal="right" vertical="center"/>
      <protection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56" fillId="34" borderId="26" xfId="0" applyNumberFormat="1" applyFont="1" applyFill="1" applyBorder="1" applyAlignment="1">
      <alignment vertical="center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41" applyNumberFormat="1" applyFont="1" applyBorder="1" applyAlignment="1">
      <alignment/>
    </xf>
    <xf numFmtId="3" fontId="16" fillId="34" borderId="28" xfId="40" applyNumberFormat="1" applyFont="1" applyFill="1" applyBorder="1" applyAlignment="1" applyProtection="1">
      <alignment horizontal="right" vertical="center"/>
      <protection/>
    </xf>
    <xf numFmtId="3" fontId="16" fillId="34" borderId="26" xfId="0" applyNumberFormat="1" applyFont="1" applyFill="1" applyBorder="1" applyAlignment="1">
      <alignment horizontal="right"/>
    </xf>
    <xf numFmtId="183" fontId="14" fillId="34" borderId="25" xfId="60" applyNumberFormat="1" applyFont="1" applyFill="1" applyBorder="1" applyAlignment="1" applyProtection="1">
      <alignment vertical="center"/>
      <protection/>
    </xf>
    <xf numFmtId="3" fontId="14" fillId="34" borderId="28" xfId="60" applyNumberFormat="1" applyFont="1" applyFill="1" applyBorder="1" applyAlignment="1" applyProtection="1">
      <alignment horizontal="right" vertical="center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3" fontId="14" fillId="34" borderId="26" xfId="0" applyNumberFormat="1" applyFont="1" applyFill="1" applyBorder="1" applyAlignment="1">
      <alignment/>
    </xf>
    <xf numFmtId="3" fontId="14" fillId="0" borderId="26" xfId="40" applyNumberFormat="1" applyFont="1" applyBorder="1" applyAlignment="1">
      <alignment horizontal="right"/>
    </xf>
    <xf numFmtId="3" fontId="16" fillId="0" borderId="26" xfId="40" applyNumberFormat="1" applyFont="1" applyBorder="1" applyAlignment="1">
      <alignment/>
    </xf>
    <xf numFmtId="3" fontId="14" fillId="34" borderId="26" xfId="40" applyNumberFormat="1" applyFont="1" applyFill="1" applyBorder="1" applyAlignment="1">
      <alignment horizontal="right"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9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4783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963775" y="447675"/>
          <a:ext cx="27527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12-15 FEBRUARY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S3" sqref="S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5.00390625" style="0" customWidth="1"/>
    <col min="10" max="10" width="11.00390625" style="0" customWidth="1"/>
    <col min="11" max="11" width="15.57421875" style="0" customWidth="1"/>
    <col min="12" max="12" width="11.140625" style="0" customWidth="1"/>
    <col min="13" max="13" width="15.00390625" style="0" customWidth="1"/>
    <col min="14" max="14" width="11.28125" style="0" customWidth="1"/>
    <col min="15" max="15" width="14.7109375" style="0" customWidth="1"/>
    <col min="16" max="16" width="11.710937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8515625" style="0" customWidth="1"/>
    <col min="24" max="24" width="11.57421875" style="0" customWidth="1"/>
    <col min="25" max="25" width="6.0039062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84" t="s">
        <v>0</v>
      </c>
      <c r="D2" s="86" t="s">
        <v>1</v>
      </c>
      <c r="E2" s="86" t="s">
        <v>2</v>
      </c>
      <c r="F2" s="75" t="s">
        <v>3</v>
      </c>
      <c r="G2" s="75" t="s">
        <v>4</v>
      </c>
      <c r="H2" s="75" t="s">
        <v>5</v>
      </c>
      <c r="I2" s="77" t="s">
        <v>18</v>
      </c>
      <c r="J2" s="77"/>
      <c r="K2" s="77" t="s">
        <v>6</v>
      </c>
      <c r="L2" s="77"/>
      <c r="M2" s="77" t="s">
        <v>7</v>
      </c>
      <c r="N2" s="77"/>
      <c r="O2" s="77" t="s">
        <v>8</v>
      </c>
      <c r="P2" s="77"/>
      <c r="Q2" s="77" t="s">
        <v>9</v>
      </c>
      <c r="R2" s="77"/>
      <c r="S2" s="77"/>
      <c r="T2" s="77"/>
      <c r="U2" s="77" t="s">
        <v>10</v>
      </c>
      <c r="V2" s="77"/>
      <c r="W2" s="77" t="s">
        <v>11</v>
      </c>
      <c r="X2" s="77"/>
      <c r="Y2" s="80"/>
    </row>
    <row r="3" spans="1:25" ht="30" customHeight="1">
      <c r="A3" s="13"/>
      <c r="B3" s="14"/>
      <c r="C3" s="85"/>
      <c r="D3" s="87"/>
      <c r="E3" s="88"/>
      <c r="F3" s="76"/>
      <c r="G3" s="76"/>
      <c r="H3" s="7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15" t="s">
        <v>13</v>
      </c>
      <c r="O3" s="15" t="s">
        <v>12</v>
      </c>
      <c r="P3" s="15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1" t="s">
        <v>21</v>
      </c>
      <c r="D4" s="62">
        <v>39849</v>
      </c>
      <c r="E4" s="63" t="s">
        <v>22</v>
      </c>
      <c r="F4" s="64">
        <v>30</v>
      </c>
      <c r="G4" s="64" t="s">
        <v>23</v>
      </c>
      <c r="H4" s="64">
        <v>2</v>
      </c>
      <c r="I4" s="65">
        <v>3340775</v>
      </c>
      <c r="J4" s="65">
        <v>3243</v>
      </c>
      <c r="K4" s="65">
        <v>6213765</v>
      </c>
      <c r="L4" s="65">
        <v>5961</v>
      </c>
      <c r="M4" s="65">
        <v>19964385</v>
      </c>
      <c r="N4" s="65">
        <v>18670</v>
      </c>
      <c r="O4" s="65">
        <v>10580740</v>
      </c>
      <c r="P4" s="65">
        <v>9710</v>
      </c>
      <c r="Q4" s="66">
        <f aca="true" t="shared" si="0" ref="Q4:R7">+I4+K4+M4+O4</f>
        <v>40099665</v>
      </c>
      <c r="R4" s="54">
        <f t="shared" si="0"/>
        <v>37584</v>
      </c>
      <c r="S4" s="52" t="e">
        <f>IF(Q4&lt;&gt;0,R4/G4,"")</f>
        <v>#VALUE!</v>
      </c>
      <c r="T4" s="52">
        <f>IF(Q4&lt;&gt;0,Q4/R4,"")</f>
        <v>1066.9344667943806</v>
      </c>
      <c r="U4" s="67">
        <v>42078425</v>
      </c>
      <c r="V4" s="68">
        <f>IF(U4&lt;&gt;0,-(U4-Q4)/U4,"")</f>
        <v>-0.047025524363138595</v>
      </c>
      <c r="W4" s="56">
        <v>94809495</v>
      </c>
      <c r="X4" s="56">
        <v>92392</v>
      </c>
      <c r="Y4" s="69">
        <f>W4/X4</f>
        <v>1026.1656312234825</v>
      </c>
    </row>
    <row r="5" spans="1:25" ht="30" customHeight="1">
      <c r="A5" s="40">
        <v>2</v>
      </c>
      <c r="B5" s="41"/>
      <c r="C5" s="70" t="s">
        <v>24</v>
      </c>
      <c r="D5" s="62">
        <v>39842</v>
      </c>
      <c r="E5" s="63" t="s">
        <v>25</v>
      </c>
      <c r="F5" s="64">
        <v>37</v>
      </c>
      <c r="G5" s="64" t="s">
        <v>23</v>
      </c>
      <c r="H5" s="64">
        <v>3</v>
      </c>
      <c r="I5" s="71">
        <v>1217969</v>
      </c>
      <c r="J5" s="71">
        <v>1051</v>
      </c>
      <c r="K5" s="71">
        <v>2801127</v>
      </c>
      <c r="L5" s="71">
        <v>2367</v>
      </c>
      <c r="M5" s="71">
        <v>11818108</v>
      </c>
      <c r="N5" s="71">
        <v>9657</v>
      </c>
      <c r="O5" s="71">
        <v>9579885</v>
      </c>
      <c r="P5" s="71">
        <v>7805</v>
      </c>
      <c r="Q5" s="66">
        <f t="shared" si="0"/>
        <v>25417089</v>
      </c>
      <c r="R5" s="54">
        <f t="shared" si="0"/>
        <v>20880</v>
      </c>
      <c r="S5" s="52" t="e">
        <f>IF(Q5&lt;&gt;0,R5/G5,"")</f>
        <v>#VALUE!</v>
      </c>
      <c r="T5" s="52">
        <f>IF(Q5&lt;&gt;0,Q5/R5,"")</f>
        <v>1217.2935344827586</v>
      </c>
      <c r="U5" s="67">
        <v>40741824</v>
      </c>
      <c r="V5" s="68">
        <f>IF(U5&lt;&gt;0,-(U5-Q5)/U5,"")</f>
        <v>-0.376142585074247</v>
      </c>
      <c r="W5" s="53">
        <v>130415085</v>
      </c>
      <c r="X5" s="53">
        <v>107054</v>
      </c>
      <c r="Y5" s="69">
        <f>W5/X5</f>
        <v>1218.2177686027612</v>
      </c>
    </row>
    <row r="6" spans="1:25" ht="30" customHeight="1">
      <c r="A6" s="40">
        <v>3</v>
      </c>
      <c r="B6" s="41"/>
      <c r="C6" s="70" t="s">
        <v>26</v>
      </c>
      <c r="D6" s="62">
        <v>39849</v>
      </c>
      <c r="E6" s="63" t="s">
        <v>27</v>
      </c>
      <c r="F6" s="64">
        <v>31</v>
      </c>
      <c r="G6" s="64" t="s">
        <v>23</v>
      </c>
      <c r="H6" s="64">
        <v>2</v>
      </c>
      <c r="I6" s="72">
        <v>2622355</v>
      </c>
      <c r="J6" s="72">
        <v>2357</v>
      </c>
      <c r="K6" s="72">
        <v>4594395</v>
      </c>
      <c r="L6" s="72">
        <v>4096</v>
      </c>
      <c r="M6" s="72">
        <v>10783760</v>
      </c>
      <c r="N6" s="72">
        <v>9481</v>
      </c>
      <c r="O6" s="72">
        <v>6050120</v>
      </c>
      <c r="P6" s="72">
        <v>5255</v>
      </c>
      <c r="Q6" s="66">
        <f t="shared" si="0"/>
        <v>24050630</v>
      </c>
      <c r="R6" s="54">
        <f t="shared" si="0"/>
        <v>21189</v>
      </c>
      <c r="S6" s="52" t="e">
        <f>IF(Q6&lt;&gt;0,R6/G6,"")</f>
        <v>#VALUE!</v>
      </c>
      <c r="T6" s="52">
        <f>IF(Q6&lt;&gt;0,Q6/R6,"")</f>
        <v>1135.0526216433054</v>
      </c>
      <c r="U6" s="67">
        <v>28907940</v>
      </c>
      <c r="V6" s="68">
        <f>IF(U6&lt;&gt;0,-(U6-Q6)/U6,"")</f>
        <v>-0.16802684660338993</v>
      </c>
      <c r="W6" s="73">
        <v>62791445</v>
      </c>
      <c r="X6" s="73">
        <v>56283</v>
      </c>
      <c r="Y6" s="69">
        <f>W6/X6</f>
        <v>1115.6378480180517</v>
      </c>
    </row>
    <row r="7" spans="1:25" ht="30" customHeight="1">
      <c r="A7" s="40">
        <v>4</v>
      </c>
      <c r="B7" s="41"/>
      <c r="C7" s="63" t="s">
        <v>32</v>
      </c>
      <c r="D7" s="62">
        <v>39856</v>
      </c>
      <c r="E7" s="63" t="s">
        <v>27</v>
      </c>
      <c r="F7" s="64">
        <v>27</v>
      </c>
      <c r="G7" s="64" t="s">
        <v>23</v>
      </c>
      <c r="H7" s="64">
        <v>1</v>
      </c>
      <c r="I7" s="72">
        <v>1846835</v>
      </c>
      <c r="J7" s="72">
        <v>1671</v>
      </c>
      <c r="K7" s="72">
        <v>3129845</v>
      </c>
      <c r="L7" s="72">
        <v>2839</v>
      </c>
      <c r="M7" s="72">
        <v>9877415</v>
      </c>
      <c r="N7" s="72">
        <v>8949</v>
      </c>
      <c r="O7" s="72">
        <v>6113080</v>
      </c>
      <c r="P7" s="72">
        <v>5510</v>
      </c>
      <c r="Q7" s="66">
        <f t="shared" si="0"/>
        <v>20967175</v>
      </c>
      <c r="R7" s="54">
        <f t="shared" si="0"/>
        <v>18969</v>
      </c>
      <c r="S7" s="52" t="e">
        <f>IF(Q7&lt;&gt;0,R7/G7,"")</f>
        <v>#VALUE!</v>
      </c>
      <c r="T7" s="52">
        <f>IF(Q7&lt;&gt;0,Q7/R7,"")</f>
        <v>1105.3389741156625</v>
      </c>
      <c r="U7" s="67">
        <v>0</v>
      </c>
      <c r="V7" s="68">
        <f>IF(U7&lt;&gt;0,-(U7-Q7)/U7,"")</f>
      </c>
      <c r="W7" s="73">
        <v>20967175</v>
      </c>
      <c r="X7" s="73">
        <v>18969</v>
      </c>
      <c r="Y7" s="69">
        <f>W7/X7</f>
        <v>1105.3389741156625</v>
      </c>
    </row>
    <row r="8" spans="1:25" ht="30" customHeight="1">
      <c r="A8" s="40">
        <v>5</v>
      </c>
      <c r="B8" s="41"/>
      <c r="C8" s="61" t="s">
        <v>35</v>
      </c>
      <c r="D8" s="62">
        <v>39849</v>
      </c>
      <c r="E8" s="63" t="s">
        <v>36</v>
      </c>
      <c r="F8" s="64">
        <v>26</v>
      </c>
      <c r="G8" s="64" t="s">
        <v>23</v>
      </c>
      <c r="H8" s="64">
        <v>2</v>
      </c>
      <c r="I8" s="71"/>
      <c r="J8" s="71"/>
      <c r="K8" s="71"/>
      <c r="L8" s="71"/>
      <c r="M8" s="71"/>
      <c r="N8" s="71"/>
      <c r="O8" s="71"/>
      <c r="P8" s="71"/>
      <c r="Q8" s="66">
        <v>15914685</v>
      </c>
      <c r="R8" s="54">
        <v>13850</v>
      </c>
      <c r="S8" s="52" t="e">
        <f>IF(Q8&lt;&gt;0,R8/G8,"")</f>
        <v>#VALUE!</v>
      </c>
      <c r="T8" s="52">
        <f>IF(Q8&lt;&gt;0,Q8/R8,"")</f>
        <v>1149.0747292418773</v>
      </c>
      <c r="U8" s="67">
        <v>27038045</v>
      </c>
      <c r="V8" s="68">
        <f>IF(U8&lt;&gt;0,-(U8-Q8)/U8,"")</f>
        <v>-0.41139660800179895</v>
      </c>
      <c r="W8" s="53">
        <v>48794778</v>
      </c>
      <c r="X8" s="53">
        <v>43392</v>
      </c>
      <c r="Y8" s="69">
        <f>W8/X8</f>
        <v>1124.5109236725664</v>
      </c>
    </row>
    <row r="9" spans="1:25" ht="30" customHeight="1">
      <c r="A9" s="40">
        <v>6</v>
      </c>
      <c r="B9" s="41"/>
      <c r="C9" s="61" t="s">
        <v>34</v>
      </c>
      <c r="D9" s="62">
        <v>39842</v>
      </c>
      <c r="E9" s="63" t="s">
        <v>27</v>
      </c>
      <c r="F9" s="64">
        <v>25</v>
      </c>
      <c r="G9" s="64" t="s">
        <v>23</v>
      </c>
      <c r="H9" s="64">
        <v>3</v>
      </c>
      <c r="I9" s="72">
        <v>1027830</v>
      </c>
      <c r="J9" s="72">
        <v>980</v>
      </c>
      <c r="K9" s="72">
        <v>2024375</v>
      </c>
      <c r="L9" s="72">
        <v>1881</v>
      </c>
      <c r="M9" s="72">
        <v>7251265</v>
      </c>
      <c r="N9" s="72">
        <v>6701</v>
      </c>
      <c r="O9" s="72">
        <v>2978955</v>
      </c>
      <c r="P9" s="72">
        <v>2676</v>
      </c>
      <c r="Q9" s="66">
        <f aca="true" t="shared" si="1" ref="Q8:R13">+I9+K9+M9+O9</f>
        <v>13282425</v>
      </c>
      <c r="R9" s="54">
        <f t="shared" si="1"/>
        <v>12238</v>
      </c>
      <c r="S9" s="52" t="e">
        <f aca="true" t="shared" si="2" ref="S8:S13">IF(Q9&lt;&gt;0,R9/G9,"")</f>
        <v>#VALUE!</v>
      </c>
      <c r="T9" s="52">
        <f aca="true" t="shared" si="3" ref="T8:T13">IF(Q9&lt;&gt;0,Q9/R9,"")</f>
        <v>1085.342784768753</v>
      </c>
      <c r="U9" s="67">
        <v>16562127</v>
      </c>
      <c r="V9" s="68">
        <f aca="true" t="shared" si="4" ref="V8:V13">IF(U9&lt;&gt;0,-(U9-Q9)/U9,"")</f>
        <v>-0.19802420305073135</v>
      </c>
      <c r="W9" s="73">
        <v>67365232</v>
      </c>
      <c r="X9" s="73">
        <v>62748</v>
      </c>
      <c r="Y9" s="69">
        <f aca="true" t="shared" si="5" ref="Y8:Y13">W9/X9</f>
        <v>1073.5837317524065</v>
      </c>
    </row>
    <row r="10" spans="1:25" ht="30" customHeight="1">
      <c r="A10" s="40">
        <v>7</v>
      </c>
      <c r="B10" s="41"/>
      <c r="C10" s="70" t="s">
        <v>33</v>
      </c>
      <c r="D10" s="62">
        <v>39800</v>
      </c>
      <c r="E10" s="63" t="s">
        <v>22</v>
      </c>
      <c r="F10" s="64">
        <v>40</v>
      </c>
      <c r="G10" s="64" t="s">
        <v>23</v>
      </c>
      <c r="H10" s="64">
        <v>9</v>
      </c>
      <c r="I10" s="65">
        <v>933160</v>
      </c>
      <c r="J10" s="65">
        <v>826</v>
      </c>
      <c r="K10" s="65">
        <v>1828650</v>
      </c>
      <c r="L10" s="65">
        <v>1628</v>
      </c>
      <c r="M10" s="65">
        <v>6456810</v>
      </c>
      <c r="N10" s="65">
        <v>5802</v>
      </c>
      <c r="O10" s="65">
        <v>2960470</v>
      </c>
      <c r="P10" s="65">
        <v>2622</v>
      </c>
      <c r="Q10" s="66">
        <f t="shared" si="1"/>
        <v>12179090</v>
      </c>
      <c r="R10" s="54">
        <f t="shared" si="1"/>
        <v>10878</v>
      </c>
      <c r="S10" s="52" t="e">
        <f t="shared" si="2"/>
        <v>#VALUE!</v>
      </c>
      <c r="T10" s="52">
        <f t="shared" si="3"/>
        <v>1119.6074646074646</v>
      </c>
      <c r="U10" s="67">
        <v>13734885</v>
      </c>
      <c r="V10" s="68">
        <f t="shared" si="4"/>
        <v>-0.11327324546219353</v>
      </c>
      <c r="W10" s="56">
        <v>437719577</v>
      </c>
      <c r="X10" s="56">
        <v>410629</v>
      </c>
      <c r="Y10" s="69">
        <f t="shared" si="5"/>
        <v>1065.9733652518453</v>
      </c>
    </row>
    <row r="11" spans="1:25" ht="30" customHeight="1">
      <c r="A11" s="40">
        <v>8</v>
      </c>
      <c r="B11" s="41"/>
      <c r="C11" s="61" t="s">
        <v>30</v>
      </c>
      <c r="D11" s="62">
        <v>39856</v>
      </c>
      <c r="E11" s="63" t="s">
        <v>31</v>
      </c>
      <c r="F11" s="64">
        <v>12</v>
      </c>
      <c r="G11" s="64">
        <v>12</v>
      </c>
      <c r="H11" s="64">
        <v>1</v>
      </c>
      <c r="I11" s="74">
        <v>843340</v>
      </c>
      <c r="J11" s="74">
        <v>780</v>
      </c>
      <c r="K11" s="71">
        <v>1507250</v>
      </c>
      <c r="L11" s="71">
        <v>1384</v>
      </c>
      <c r="M11" s="71">
        <v>3524945</v>
      </c>
      <c r="N11" s="71">
        <v>3164</v>
      </c>
      <c r="O11" s="71">
        <v>2134075</v>
      </c>
      <c r="P11" s="71">
        <v>1936</v>
      </c>
      <c r="Q11" s="66">
        <f t="shared" si="1"/>
        <v>8009610</v>
      </c>
      <c r="R11" s="54">
        <f t="shared" si="1"/>
        <v>7264</v>
      </c>
      <c r="S11" s="52">
        <f t="shared" si="2"/>
        <v>605.3333333333334</v>
      </c>
      <c r="T11" s="52">
        <f t="shared" si="3"/>
        <v>1102.6445484581498</v>
      </c>
      <c r="U11" s="67">
        <v>0</v>
      </c>
      <c r="V11" s="68">
        <f t="shared" si="4"/>
      </c>
      <c r="W11" s="53">
        <v>8009610</v>
      </c>
      <c r="X11" s="53">
        <v>7264</v>
      </c>
      <c r="Y11" s="69">
        <f t="shared" si="5"/>
        <v>1102.6445484581498</v>
      </c>
    </row>
    <row r="12" spans="1:25" ht="30" customHeight="1">
      <c r="A12" s="40">
        <v>9</v>
      </c>
      <c r="B12" s="41"/>
      <c r="C12" s="48" t="s">
        <v>29</v>
      </c>
      <c r="D12" s="62">
        <v>39870</v>
      </c>
      <c r="E12" s="49" t="s">
        <v>25</v>
      </c>
      <c r="F12" s="50">
        <v>3</v>
      </c>
      <c r="G12" s="50" t="s">
        <v>23</v>
      </c>
      <c r="H12" s="50">
        <v>-1</v>
      </c>
      <c r="I12" s="74"/>
      <c r="J12" s="74"/>
      <c r="K12" s="71"/>
      <c r="L12" s="71"/>
      <c r="M12" s="71"/>
      <c r="N12" s="71"/>
      <c r="O12" s="71"/>
      <c r="P12" s="71"/>
      <c r="Q12" s="66">
        <v>6650630</v>
      </c>
      <c r="R12" s="54">
        <v>4076</v>
      </c>
      <c r="S12" s="52" t="e">
        <f t="shared" si="2"/>
        <v>#VALUE!</v>
      </c>
      <c r="T12" s="52">
        <f t="shared" si="3"/>
        <v>1631.6560353287537</v>
      </c>
      <c r="U12" s="67">
        <v>0</v>
      </c>
      <c r="V12" s="68">
        <f t="shared" si="4"/>
      </c>
      <c r="W12" s="51">
        <v>6650630</v>
      </c>
      <c r="X12" s="51">
        <v>4076</v>
      </c>
      <c r="Y12" s="69">
        <f t="shared" si="5"/>
        <v>1631.6560353287537</v>
      </c>
    </row>
    <row r="13" spans="1:25" ht="30" customHeight="1">
      <c r="A13" s="40">
        <v>10</v>
      </c>
      <c r="B13" s="41"/>
      <c r="C13" s="48" t="s">
        <v>28</v>
      </c>
      <c r="D13" s="62">
        <v>39828</v>
      </c>
      <c r="E13" s="49" t="s">
        <v>27</v>
      </c>
      <c r="F13" s="50">
        <v>28</v>
      </c>
      <c r="G13" s="50" t="s">
        <v>23</v>
      </c>
      <c r="H13" s="50">
        <v>5</v>
      </c>
      <c r="I13" s="72">
        <v>489220</v>
      </c>
      <c r="J13" s="72">
        <v>435</v>
      </c>
      <c r="K13" s="72">
        <v>851810</v>
      </c>
      <c r="L13" s="72">
        <v>772</v>
      </c>
      <c r="M13" s="72">
        <v>2564740</v>
      </c>
      <c r="N13" s="72">
        <v>2312</v>
      </c>
      <c r="O13" s="72">
        <v>1322590</v>
      </c>
      <c r="P13" s="72">
        <v>1150</v>
      </c>
      <c r="Q13" s="66">
        <f t="shared" si="1"/>
        <v>5228360</v>
      </c>
      <c r="R13" s="54">
        <f t="shared" si="1"/>
        <v>4669</v>
      </c>
      <c r="S13" s="52" t="e">
        <f t="shared" si="2"/>
        <v>#VALUE!</v>
      </c>
      <c r="T13" s="52">
        <f t="shared" si="3"/>
        <v>1119.8029556650247</v>
      </c>
      <c r="U13" s="67">
        <v>7297410</v>
      </c>
      <c r="V13" s="68">
        <f t="shared" si="4"/>
        <v>-0.28353210248567645</v>
      </c>
      <c r="W13" s="73">
        <v>104083800</v>
      </c>
      <c r="X13" s="73">
        <v>96367</v>
      </c>
      <c r="Y13" s="69">
        <f t="shared" si="5"/>
        <v>1080.0772048522836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7"/>
      <c r="J14" s="57"/>
      <c r="K14" s="57"/>
      <c r="L14" s="57"/>
      <c r="M14" s="57"/>
      <c r="N14" s="57"/>
      <c r="O14" s="57"/>
      <c r="P14" s="57"/>
      <c r="Q14" s="58"/>
      <c r="R14" s="59"/>
      <c r="S14" s="60"/>
      <c r="T14" s="57"/>
      <c r="U14" s="57"/>
      <c r="V14" s="57"/>
      <c r="W14" s="57"/>
      <c r="X14" s="57"/>
      <c r="Y14" s="57"/>
    </row>
    <row r="15" spans="1:25" ht="15" thickBot="1">
      <c r="A15" s="22"/>
      <c r="B15" s="81" t="s">
        <v>17</v>
      </c>
      <c r="C15" s="82"/>
      <c r="D15" s="82"/>
      <c r="E15" s="83"/>
      <c r="F15" s="23"/>
      <c r="G15" s="23">
        <f>SUM(G4:G14)</f>
        <v>12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171799359</v>
      </c>
      <c r="R15" s="27">
        <f>SUM(R4:R14)</f>
        <v>151597</v>
      </c>
      <c r="S15" s="28">
        <f>R15/G15</f>
        <v>12633.083333333334</v>
      </c>
      <c r="T15" s="55">
        <f>Q15/R15</f>
        <v>1133.2635804138604</v>
      </c>
      <c r="U15" s="39">
        <v>187136996</v>
      </c>
      <c r="V15" s="38">
        <f>IF(U15&lt;&gt;0,-(U15-Q15)/U15,"")</f>
        <v>-0.08195940582481083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8" t="s">
        <v>19</v>
      </c>
      <c r="V16" s="78"/>
      <c r="W16" s="78"/>
      <c r="X16" s="78"/>
      <c r="Y16" s="78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9"/>
      <c r="V17" s="79"/>
      <c r="W17" s="79"/>
      <c r="X17" s="79"/>
      <c r="Y17" s="79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9"/>
      <c r="V18" s="79"/>
      <c r="W18" s="79"/>
      <c r="X18" s="79"/>
      <c r="Y18" s="79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2008-10-22T07:58:06Z</cp:lastPrinted>
  <dcterms:created xsi:type="dcterms:W3CDTF">2006-04-04T07:29:08Z</dcterms:created>
  <dcterms:modified xsi:type="dcterms:W3CDTF">2009-02-16T13:20:32Z</dcterms:modified>
  <cp:category/>
  <cp:version/>
  <cp:contentType/>
  <cp:contentStatus/>
</cp:coreProperties>
</file>