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540" windowHeight="6980" tabRatio="601" activeTab="0"/>
  </bookViews>
  <sheets>
    <sheet name="Kovo 7 - 13 d.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<sst xmlns="http://schemas.openxmlformats.org/spreadsheetml/2006/main" count="96" uniqueCount="72">
  <si>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Valentinas už 2rų
(Valentinas Behind the Doors)</t>
  </si>
  <si>
    <t>12 vergovės metų
(12 Years a Slave)</t>
  </si>
  <si>
    <t>Lego filmas
(Lego Movie)</t>
  </si>
  <si>
    <t>Dvi motinos
(Two Mothers)</t>
  </si>
  <si>
    <t>Santa</t>
  </si>
  <si>
    <t>Meedfilms</t>
  </si>
  <si>
    <t>Šėtono belaukiant
(Devil's Due)</t>
  </si>
  <si>
    <t>Theatrical Film Distribution</t>
  </si>
  <si>
    <t>ACME Film /
Warner Bros.</t>
  </si>
  <si>
    <t>Žiemos pasaka
(Winter's Tale)</t>
  </si>
  <si>
    <t>Garsų pasaulio įrašai</t>
  </si>
  <si>
    <t>Greičiau nei triušiai
(Bystreje, čem kroliki / Faster Than Rabbits)</t>
  </si>
  <si>
    <t>Top Film</t>
  </si>
  <si>
    <t>Ekskursantė
(The Excursionist)</t>
  </si>
  <si>
    <t>Cinemark</t>
  </si>
  <si>
    <t>ACME Film</t>
  </si>
  <si>
    <t>Aš tuoj grįšiu
(On My Way / Elle S’En Va)</t>
  </si>
  <si>
    <t>A-One Films</t>
  </si>
  <si>
    <t>Išlikęs gyvas
(Lone Survivor)</t>
  </si>
  <si>
    <t>VISO (top20):</t>
  </si>
  <si>
    <t>Laiškai Sofijai
(Letters to Sofia)</t>
  </si>
  <si>
    <t>Ledo šalis
(Frozen)</t>
  </si>
  <si>
    <t>Forum Cinemas /
WDSMPI</t>
  </si>
  <si>
    <t>Narsusis riteris Justinas
(Justin and the Knights of Valour)</t>
  </si>
  <si>
    <t>Garsų pasaulio įrašai</t>
  </si>
  <si>
    <t>Viešbutis ,,Grand Budapest"
(The Grand Budapest Hotel)</t>
  </si>
  <si>
    <t>Išankstiniai seansai</t>
  </si>
  <si>
    <t>Brangenybių medžiotojai
(Monuments Men)</t>
  </si>
  <si>
    <t>Ponas Žirnis ir Šermanas
(Mr. Peabody &amp; Sherman)</t>
  </si>
  <si>
    <t>Theatrical Film Distribution /
20th Century Fox</t>
  </si>
  <si>
    <t>Non-stop</t>
  </si>
  <si>
    <t>300: Imperijos gimimas
(300: Rise of an Empire)</t>
  </si>
  <si>
    <t>IS</t>
  </si>
  <si>
    <t>Kaip pavogti žmoną
(How to Steal a Wife)</t>
  </si>
  <si>
    <t>Nesamasis laikas
(Non Present Time)</t>
  </si>
  <si>
    <t>Kovo 7 - 13 d. Lietuvos kino teatruose rodytų filmų top-30</t>
  </si>
  <si>
    <t>Vasario 27 -
kovo 6 d. 
pajamos
(Lt)</t>
  </si>
  <si>
    <t>Kovo
7 - 13 d. 
pajamos
(Lt)</t>
  </si>
  <si>
    <t>Kovo
7 - 13 d. 
žiūrovų
sk.</t>
  </si>
  <si>
    <t>Kovo
7 - 13 d. 
pajamos
(Eur)</t>
  </si>
  <si>
    <t>IS</t>
  </si>
  <si>
    <t>N</t>
  </si>
  <si>
    <t>Volstryto vilkas
(The Wolf Of Wall Street)</t>
  </si>
  <si>
    <t>-</t>
  </si>
  <si>
    <t>Need For Speed. Ištroškę greičio
(Need For Speed)</t>
  </si>
  <si>
    <t>Meedfilms</t>
  </si>
  <si>
    <t>Didžioji skruzdėlyčių karalystė
(Minuscule, Valley of the Lost Ants)</t>
  </si>
  <si>
    <t>Magiškas Paryžius 3
(Magic Paris 3)</t>
  </si>
  <si>
    <t>A-One Films</t>
  </si>
  <si>
    <t>Kino kultas</t>
  </si>
  <si>
    <t>Redirected / Už Lietuvą!
(Redirected)</t>
  </si>
  <si>
    <t>-</t>
  </si>
  <si>
    <t>Didis grožis
(La Grande belezza / The Great Beauty)</t>
  </si>
  <si>
    <t>Prior Entertainment</t>
  </si>
  <si>
    <t>Pompėja
(Pompeii)</t>
  </si>
  <si>
    <t xml:space="preserve">Bendros
pajamos 
(Lt) </t>
  </si>
  <si>
    <t>Bendras 
žiūrovų
sk.</t>
  </si>
  <si>
    <t>Premjeros 
data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</si>
  <si>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</si>
  <si>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</si>
  <si>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</si>
  <si>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</si>
  <si>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</si>
  <si>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</si>
  <si>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</si>
  <si>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</si>
  <si>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</si>
  <si>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VISO (top10):</t>
  </si>
  <si>
    <t>-</t>
  </si>
  <si>
    <t>ACME Film</t>
  </si>
  <si>
    <t>Šeimos albumas: rugpjūtis
(August: Osage County)</t>
  </si>
  <si>
    <t>ACME Film /
Sony</t>
  </si>
</sst>
</file>

<file path=xl/styles.xml><?xml version="1.0" encoding="utf-8"?>
<styleSheet xmlns="http://schemas.openxmlformats.org/spreadsheetml/2006/main">
  <numFmts count="57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.00&quot;LTL&quot;;\-#,##0.00&quot;LTL&quot;"/>
    <numFmt numFmtId="165" formatCode="_-* #,##0&quot;LTL&quot;_-;\-* #,##0&quot;LTL&quot;_-;_-* &quot;-&quot;&quot;LTL&quot;_-;_-@_-"/>
    <numFmt numFmtId="166" formatCode="_-* #,##0_L_T_L_-;\-* #,##0_L_T_L_-;_-* &quot;-&quot;_L_T_L_-;_-@_-"/>
    <numFmt numFmtId="167" formatCode="_-* #,##0.00&quot;LTL&quot;_-;\-* #,##0.00&quot;LTL&quot;_-;_-* &quot;-&quot;??&quot;LTL&quot;_-;_-@_-"/>
    <numFmt numFmtId="168" formatCode="_-* #,##0.00_L_T_L_-;\-* #,##0.00_L_T_L_-;_-* &quot;-&quot;??_L_T_L_-;_-@_-"/>
    <numFmt numFmtId="169" formatCode="#,##0&quot;Lt&quot;;\-#,##0&quot;Lt&quot;"/>
    <numFmt numFmtId="170" formatCode="#,##0&quot;Lt&quot;;[Red]\-#,##0&quot;Lt&quot;"/>
    <numFmt numFmtId="171" formatCode="#,##0.00&quot;Lt&quot;;\-#,##0.00&quot;Lt&quot;"/>
    <numFmt numFmtId="172" formatCode="#,##0.00&quot;Lt&quot;;[Red]\-#,##0.00&quot;Lt&quot;"/>
    <numFmt numFmtId="173" formatCode="_-* #,##0&quot;Lt&quot;_-;\-* #,##0&quot;Lt&quot;_-;_-* &quot;-&quot;&quot;Lt&quot;_-;_-@_-"/>
    <numFmt numFmtId="174" formatCode="_-* #,##0_L_t_-;\-* #,##0_L_t_-;_-* &quot;-&quot;_L_t_-;_-@_-"/>
    <numFmt numFmtId="175" formatCode="_-* #,##0.00&quot;Lt&quot;_-;\-* #,##0.00&quot;Lt&quot;_-;_-* &quot;-&quot;??&quot;Lt&quot;_-;_-@_-"/>
    <numFmt numFmtId="176" formatCode="_-* #,##0.00_L_t_-;\-* #,##0.00_L_t_-;_-* &quot;-&quot;??_L_t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#,##0\ &quot;Lt&quot;;\-#,##0\ &quot;Lt&quot;"/>
    <numFmt numFmtId="186" formatCode="#,##0\ &quot;Lt&quot;;[Red]\-#,##0\ &quot;Lt&quot;"/>
    <numFmt numFmtId="187" formatCode="#,##0.00\ &quot;Lt&quot;;\-#,##0.00\ &quot;Lt&quot;"/>
    <numFmt numFmtId="188" formatCode="#,##0.00\ &quot;Lt&quot;;[Red]\-#,##0.00\ &quot;Lt&quot;"/>
    <numFmt numFmtId="189" formatCode="_-* #,##0\ &quot;Lt&quot;_-;\-* #,##0\ &quot;Lt&quot;_-;_-* &quot;-&quot;\ &quot;Lt&quot;_-;_-@_-"/>
    <numFmt numFmtId="190" formatCode="_-* #,##0\ _L_t_-;\-* #,##0\ _L_t_-;_-* &quot;-&quot;\ _L_t_-;_-@_-"/>
    <numFmt numFmtId="191" formatCode="_-* #,##0.00\ &quot;Lt&quot;_-;\-* #,##0.00\ &quot;Lt&quot;_-;_-* &quot;-&quot;??\ &quot;Lt&quot;_-;_-@_-"/>
    <numFmt numFmtId="192" formatCode="_-* #,##0.00\ _L_t_-;\-* #,##0.00\ _L_t_-;_-* &quot;-&quot;??\ _L_t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\.mm\.dd"/>
    <numFmt numFmtId="202" formatCode="yyyy/mm/dd;@"/>
    <numFmt numFmtId="203" formatCode="#,##0.0"/>
    <numFmt numFmtId="204" formatCode="[$-427]yyyy\ &quot;m.&quot;\ mmmm\ d\ &quot;d.&quot;"/>
    <numFmt numFmtId="205" formatCode="yyyy\.mm\.dd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yyyy/mm/dd"/>
    <numFmt numFmtId="211" formatCode="#,##0.00\ &quot;Lt&quot;"/>
    <numFmt numFmtId="212" formatCode="#,##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1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5" fontId="6" fillId="0" borderId="10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0.8515625" style="3" customWidth="1"/>
    <col min="4" max="4" width="12.140625" style="3" customWidth="1"/>
    <col min="5" max="5" width="12.421875" style="3" customWidth="1"/>
    <col min="6" max="6" width="13.00390625" style="3" bestFit="1" customWidth="1"/>
    <col min="7" max="7" width="10.8515625" style="3" customWidth="1"/>
    <col min="8" max="8" width="11.281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spans="1:11" ht="19.5">
      <c r="A1" s="1" t="s">
        <v>35</v>
      </c>
      <c r="B1" s="1"/>
      <c r="C1" s="1"/>
      <c r="D1" s="2"/>
      <c r="E1" s="23"/>
      <c r="G1" s="28"/>
      <c r="K1"/>
    </row>
    <row r="2" ht="13.5" thickBot="1"/>
    <row r="3" spans="1:17" ht="61.5" customHeight="1">
      <c r="A3" s="37"/>
      <c r="B3" s="38"/>
      <c r="C3" s="39" t="s">
        <v>64</v>
      </c>
      <c r="D3" s="39" t="s">
        <v>37</v>
      </c>
      <c r="E3" s="39" t="s">
        <v>39</v>
      </c>
      <c r="F3" s="39" t="s">
        <v>36</v>
      </c>
      <c r="G3" s="39" t="s">
        <v>65</v>
      </c>
      <c r="H3" s="39" t="s">
        <v>38</v>
      </c>
      <c r="I3" s="39" t="s">
        <v>61</v>
      </c>
      <c r="J3" s="39" t="s">
        <v>59</v>
      </c>
      <c r="K3" s="39" t="s">
        <v>62</v>
      </c>
      <c r="L3" s="39" t="s">
        <v>66</v>
      </c>
      <c r="M3" s="39" t="s">
        <v>55</v>
      </c>
      <c r="N3" s="39" t="s">
        <v>56</v>
      </c>
      <c r="O3" s="39" t="s">
        <v>63</v>
      </c>
      <c r="P3" s="39" t="s">
        <v>57</v>
      </c>
      <c r="Q3" s="40" t="s">
        <v>60</v>
      </c>
    </row>
    <row r="4" spans="1:17" ht="25.5" customHeight="1">
      <c r="A4" s="41">
        <v>1</v>
      </c>
      <c r="B4" s="50" t="s">
        <v>41</v>
      </c>
      <c r="C4" s="4" t="s">
        <v>28</v>
      </c>
      <c r="D4" s="30">
        <v>327194.3</v>
      </c>
      <c r="E4" s="48">
        <f aca="true" t="shared" si="0" ref="E4:E13">D4/3.452</f>
        <v>94783.98030127463</v>
      </c>
      <c r="F4" s="48" t="s">
        <v>51</v>
      </c>
      <c r="G4" s="15" t="s">
        <v>68</v>
      </c>
      <c r="H4" s="30">
        <v>22459</v>
      </c>
      <c r="I4" s="29">
        <v>479</v>
      </c>
      <c r="J4" s="27">
        <f aca="true" t="shared" si="1" ref="J4:J13">H4/I4</f>
        <v>46.88726513569937</v>
      </c>
      <c r="K4" s="29">
        <v>21</v>
      </c>
      <c r="L4" s="48">
        <v>1</v>
      </c>
      <c r="M4" s="30">
        <v>410301.52</v>
      </c>
      <c r="N4" s="30">
        <v>27949</v>
      </c>
      <c r="O4" s="48">
        <f aca="true" t="shared" si="2" ref="O4:O13">M4/3.452</f>
        <v>118859.07300115876</v>
      </c>
      <c r="P4" s="53">
        <v>41705</v>
      </c>
      <c r="Q4" s="36" t="s">
        <v>29</v>
      </c>
    </row>
    <row r="5" spans="1:17" ht="25.5" customHeight="1">
      <c r="A5" s="41">
        <f>A4+1</f>
        <v>2</v>
      </c>
      <c r="B5" s="50" t="s">
        <v>41</v>
      </c>
      <c r="C5" s="4" t="s">
        <v>31</v>
      </c>
      <c r="D5" s="30">
        <v>292838.5</v>
      </c>
      <c r="E5" s="48">
        <f t="shared" si="0"/>
        <v>84831.54692931633</v>
      </c>
      <c r="F5" s="48" t="s">
        <v>68</v>
      </c>
      <c r="G5" s="15" t="s">
        <v>68</v>
      </c>
      <c r="H5" s="30">
        <v>15438</v>
      </c>
      <c r="I5" s="29">
        <v>292</v>
      </c>
      <c r="J5" s="27">
        <f t="shared" si="1"/>
        <v>52.86986301369863</v>
      </c>
      <c r="K5" s="29">
        <v>11</v>
      </c>
      <c r="L5" s="48">
        <v>1</v>
      </c>
      <c r="M5" s="30">
        <v>304504.5</v>
      </c>
      <c r="N5" s="30">
        <v>16046</v>
      </c>
      <c r="O5" s="48">
        <f t="shared" si="2"/>
        <v>88211.03707995365</v>
      </c>
      <c r="P5" s="53">
        <v>41705</v>
      </c>
      <c r="Q5" s="36" t="s">
        <v>8</v>
      </c>
    </row>
    <row r="6" spans="1:17" ht="25.5" customHeight="1">
      <c r="A6" s="41">
        <f aca="true" t="shared" si="3" ref="A6:A13">A5+1</f>
        <v>3</v>
      </c>
      <c r="B6" s="50">
        <v>2</v>
      </c>
      <c r="C6" s="4" t="s">
        <v>42</v>
      </c>
      <c r="D6" s="30">
        <v>55108</v>
      </c>
      <c r="E6" s="48">
        <f t="shared" si="0"/>
        <v>15964.078794901507</v>
      </c>
      <c r="F6" s="48">
        <v>103147</v>
      </c>
      <c r="G6" s="15">
        <f>(D6-F6)/F6</f>
        <v>-0.4657333708202856</v>
      </c>
      <c r="H6" s="30">
        <v>3180</v>
      </c>
      <c r="I6" s="29">
        <v>231</v>
      </c>
      <c r="J6" s="27">
        <f t="shared" si="1"/>
        <v>13.766233766233766</v>
      </c>
      <c r="K6" s="29">
        <v>9</v>
      </c>
      <c r="L6" s="48">
        <v>3</v>
      </c>
      <c r="M6" s="30">
        <v>356108</v>
      </c>
      <c r="N6" s="30">
        <v>23264</v>
      </c>
      <c r="O6" s="48">
        <f t="shared" si="2"/>
        <v>103159.90730011588</v>
      </c>
      <c r="P6" s="53">
        <v>41691</v>
      </c>
      <c r="Q6" s="36" t="s">
        <v>10</v>
      </c>
    </row>
    <row r="7" spans="1:17" ht="25.5" customHeight="1">
      <c r="A7" s="41">
        <f t="shared" si="3"/>
        <v>4</v>
      </c>
      <c r="B7" s="50">
        <v>1</v>
      </c>
      <c r="C7" s="4" t="s">
        <v>27</v>
      </c>
      <c r="D7" s="30">
        <v>52231</v>
      </c>
      <c r="E7" s="48">
        <f t="shared" si="0"/>
        <v>15130.648899188876</v>
      </c>
      <c r="F7" s="48">
        <v>106295.5</v>
      </c>
      <c r="G7" s="15">
        <f>(D7-F7)/F7</f>
        <v>-0.5086245419608544</v>
      </c>
      <c r="H7" s="30">
        <v>3232</v>
      </c>
      <c r="I7" s="29">
        <v>156</v>
      </c>
      <c r="J7" s="27">
        <f t="shared" si="1"/>
        <v>20.71794871794872</v>
      </c>
      <c r="K7" s="29">
        <v>9</v>
      </c>
      <c r="L7" s="48">
        <v>2</v>
      </c>
      <c r="M7" s="30">
        <v>158526.5</v>
      </c>
      <c r="N7" s="30">
        <v>9847</v>
      </c>
      <c r="O7" s="48">
        <f t="shared" si="2"/>
        <v>45923.08806488992</v>
      </c>
      <c r="P7" s="53">
        <v>41698</v>
      </c>
      <c r="Q7" s="36" t="s">
        <v>29</v>
      </c>
    </row>
    <row r="8" spans="1:17" ht="25.5" customHeight="1">
      <c r="A8" s="41">
        <f t="shared" si="3"/>
        <v>5</v>
      </c>
      <c r="B8" s="50">
        <v>7</v>
      </c>
      <c r="C8" s="4" t="s">
        <v>50</v>
      </c>
      <c r="D8" s="30">
        <v>52021.6</v>
      </c>
      <c r="E8" s="48">
        <f t="shared" si="0"/>
        <v>15069.988412514484</v>
      </c>
      <c r="F8" s="48">
        <v>62398.5</v>
      </c>
      <c r="G8" s="15">
        <f>(D8-F8)/F8</f>
        <v>-0.16630047196647357</v>
      </c>
      <c r="H8" s="30">
        <v>2978</v>
      </c>
      <c r="I8" s="29">
        <v>84</v>
      </c>
      <c r="J8" s="27">
        <f t="shared" si="1"/>
        <v>35.45238095238095</v>
      </c>
      <c r="K8" s="29">
        <v>9</v>
      </c>
      <c r="L8" s="48">
        <v>8</v>
      </c>
      <c r="M8" s="30">
        <v>4514931.459999999</v>
      </c>
      <c r="N8" s="30">
        <v>284965</v>
      </c>
      <c r="O8" s="48">
        <f t="shared" si="2"/>
        <v>1307917.5724217843</v>
      </c>
      <c r="P8" s="53">
        <v>41649</v>
      </c>
      <c r="Q8" s="36" t="s">
        <v>49</v>
      </c>
    </row>
    <row r="9" spans="1:17" ht="25.5" customHeight="1">
      <c r="A9" s="41">
        <f t="shared" si="3"/>
        <v>6</v>
      </c>
      <c r="B9" s="50" t="s">
        <v>41</v>
      </c>
      <c r="C9" s="4" t="s">
        <v>18</v>
      </c>
      <c r="D9" s="30">
        <v>49206</v>
      </c>
      <c r="E9" s="48">
        <f t="shared" si="0"/>
        <v>14254.345307068366</v>
      </c>
      <c r="F9" s="48" t="s">
        <v>51</v>
      </c>
      <c r="G9" s="15" t="s">
        <v>68</v>
      </c>
      <c r="H9" s="30">
        <v>3119</v>
      </c>
      <c r="I9" s="29">
        <v>147</v>
      </c>
      <c r="J9" s="27">
        <f t="shared" si="1"/>
        <v>21.217687074829932</v>
      </c>
      <c r="K9" s="29">
        <v>12</v>
      </c>
      <c r="L9" s="48">
        <v>1</v>
      </c>
      <c r="M9" s="30">
        <v>49206</v>
      </c>
      <c r="N9" s="30">
        <v>3119</v>
      </c>
      <c r="O9" s="48">
        <f t="shared" si="2"/>
        <v>14254.345307068366</v>
      </c>
      <c r="P9" s="53">
        <v>41705</v>
      </c>
      <c r="Q9" s="36" t="s">
        <v>24</v>
      </c>
    </row>
    <row r="10" spans="1:17" ht="25.5" customHeight="1">
      <c r="A10" s="41">
        <f t="shared" si="3"/>
        <v>7</v>
      </c>
      <c r="B10" s="50">
        <v>3</v>
      </c>
      <c r="C10" s="4" t="s">
        <v>54</v>
      </c>
      <c r="D10" s="30">
        <v>49161.5</v>
      </c>
      <c r="E10" s="48">
        <f t="shared" si="0"/>
        <v>14241.454229432213</v>
      </c>
      <c r="F10" s="48">
        <v>94316.4</v>
      </c>
      <c r="G10" s="15">
        <f>(D10-F10)/F10</f>
        <v>-0.47875979151027814</v>
      </c>
      <c r="H10" s="30">
        <v>2497</v>
      </c>
      <c r="I10" s="29">
        <v>83</v>
      </c>
      <c r="J10" s="27">
        <f t="shared" si="1"/>
        <v>30.08433734939759</v>
      </c>
      <c r="K10" s="29">
        <v>8</v>
      </c>
      <c r="L10" s="48">
        <v>3</v>
      </c>
      <c r="M10" s="30">
        <v>341188.03</v>
      </c>
      <c r="N10" s="30">
        <v>19318</v>
      </c>
      <c r="O10" s="48">
        <f t="shared" si="2"/>
        <v>98837.78389339514</v>
      </c>
      <c r="P10" s="53">
        <v>41691</v>
      </c>
      <c r="Q10" s="36" t="s">
        <v>15</v>
      </c>
    </row>
    <row r="11" spans="1:17" ht="25.5" customHeight="1">
      <c r="A11" s="41">
        <f t="shared" si="3"/>
        <v>8</v>
      </c>
      <c r="B11" s="50">
        <v>6</v>
      </c>
      <c r="C11" s="4" t="s">
        <v>30</v>
      </c>
      <c r="D11" s="30">
        <v>32523</v>
      </c>
      <c r="E11" s="48">
        <f t="shared" si="0"/>
        <v>9421.494785631518</v>
      </c>
      <c r="F11" s="48">
        <v>67597.2</v>
      </c>
      <c r="G11" s="15">
        <f>(D11-F11)/F11</f>
        <v>-0.5188706041078625</v>
      </c>
      <c r="H11" s="30">
        <v>2010</v>
      </c>
      <c r="I11" s="29">
        <v>84</v>
      </c>
      <c r="J11" s="27">
        <f t="shared" si="1"/>
        <v>23.928571428571427</v>
      </c>
      <c r="K11" s="29">
        <v>8</v>
      </c>
      <c r="L11" s="48">
        <v>2</v>
      </c>
      <c r="M11" s="30">
        <v>100120.2</v>
      </c>
      <c r="N11" s="30">
        <v>6218</v>
      </c>
      <c r="O11" s="48">
        <f t="shared" si="2"/>
        <v>29003.53418308227</v>
      </c>
      <c r="P11" s="53">
        <v>41698</v>
      </c>
      <c r="Q11" s="36" t="s">
        <v>15</v>
      </c>
    </row>
    <row r="12" spans="1:17" ht="25.5" customHeight="1">
      <c r="A12" s="41">
        <f t="shared" si="3"/>
        <v>9</v>
      </c>
      <c r="B12" s="50">
        <v>8</v>
      </c>
      <c r="C12" s="4" t="s">
        <v>0</v>
      </c>
      <c r="D12" s="30">
        <v>30312</v>
      </c>
      <c r="E12" s="48">
        <f t="shared" si="0"/>
        <v>8780.996523754346</v>
      </c>
      <c r="F12" s="48">
        <v>53837.5</v>
      </c>
      <c r="G12" s="15">
        <f>(D12-F12)/F12</f>
        <v>-0.43697237055955424</v>
      </c>
      <c r="H12" s="30">
        <v>1942</v>
      </c>
      <c r="I12" s="29">
        <v>82</v>
      </c>
      <c r="J12" s="27">
        <f t="shared" si="1"/>
        <v>23.682926829268293</v>
      </c>
      <c r="K12" s="29">
        <v>9</v>
      </c>
      <c r="L12" s="48">
        <v>4</v>
      </c>
      <c r="M12" s="30">
        <v>1357026.79</v>
      </c>
      <c r="N12" s="30">
        <v>86695</v>
      </c>
      <c r="O12" s="48">
        <f t="shared" si="2"/>
        <v>393113.20683661645</v>
      </c>
      <c r="P12" s="53">
        <v>41677</v>
      </c>
      <c r="Q12" s="36" t="s">
        <v>69</v>
      </c>
    </row>
    <row r="13" spans="1:17" ht="25.5" customHeight="1">
      <c r="A13" s="41">
        <f t="shared" si="3"/>
        <v>10</v>
      </c>
      <c r="B13" s="50">
        <v>4</v>
      </c>
      <c r="C13" s="4" t="s">
        <v>46</v>
      </c>
      <c r="D13" s="30">
        <v>25642.28</v>
      </c>
      <c r="E13" s="48">
        <f t="shared" si="0"/>
        <v>7428.238702201622</v>
      </c>
      <c r="F13" s="48">
        <v>87263.08</v>
      </c>
      <c r="G13" s="15">
        <f>(D13-F13)/F13</f>
        <v>-0.7061497256342545</v>
      </c>
      <c r="H13" s="30">
        <v>1914</v>
      </c>
      <c r="I13" s="29">
        <v>126</v>
      </c>
      <c r="J13" s="27">
        <f t="shared" si="1"/>
        <v>15.19047619047619</v>
      </c>
      <c r="K13" s="29">
        <v>11</v>
      </c>
      <c r="L13" s="48">
        <v>3</v>
      </c>
      <c r="M13" s="30">
        <v>276971.45</v>
      </c>
      <c r="N13" s="30">
        <v>19306</v>
      </c>
      <c r="O13" s="48">
        <f t="shared" si="2"/>
        <v>80235.06662804172</v>
      </c>
      <c r="P13" s="53">
        <v>41691</v>
      </c>
      <c r="Q13" s="36" t="s">
        <v>15</v>
      </c>
    </row>
    <row r="14" spans="1:17" ht="27" customHeight="1">
      <c r="A14" s="41"/>
      <c r="B14" s="50"/>
      <c r="C14" s="12" t="s">
        <v>67</v>
      </c>
      <c r="D14" s="47">
        <f>SUM(D4:D13)</f>
        <v>966238.18</v>
      </c>
      <c r="E14" s="47">
        <f>SUM(E4:E13)</f>
        <v>279906.7728852839</v>
      </c>
      <c r="F14" s="47">
        <v>720179.9</v>
      </c>
      <c r="G14" s="13">
        <f>(D14-F14)/F14</f>
        <v>0.3416622430034496</v>
      </c>
      <c r="H14" s="47">
        <f>SUM(H4:H13)</f>
        <v>58769</v>
      </c>
      <c r="I14" s="16"/>
      <c r="J14" s="16"/>
      <c r="K14" s="17"/>
      <c r="L14" s="16"/>
      <c r="M14" s="18"/>
      <c r="N14" s="18"/>
      <c r="O14" s="14"/>
      <c r="P14" s="24"/>
      <c r="Q14" s="36"/>
    </row>
    <row r="15" spans="1:17" ht="9" customHeight="1">
      <c r="A15" s="54"/>
      <c r="B15" s="51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5"/>
      <c r="Q15" s="42"/>
    </row>
    <row r="16" spans="1:17" ht="25.5" customHeight="1">
      <c r="A16" s="41">
        <f>A13+1</f>
        <v>11</v>
      </c>
      <c r="B16" s="50">
        <v>9</v>
      </c>
      <c r="C16" s="4" t="s">
        <v>34</v>
      </c>
      <c r="D16" s="30">
        <v>19146</v>
      </c>
      <c r="E16" s="48">
        <f aca="true" t="shared" si="4" ref="E16:E25">D16/3.452</f>
        <v>5546.349942062572</v>
      </c>
      <c r="F16" s="48">
        <v>42961</v>
      </c>
      <c r="G16" s="15">
        <f aca="true" t="shared" si="5" ref="G16:G21">(D16-F16)/F16</f>
        <v>-0.554339982775075</v>
      </c>
      <c r="H16" s="30">
        <v>1394</v>
      </c>
      <c r="I16" s="29">
        <v>85</v>
      </c>
      <c r="J16" s="27">
        <f aca="true" t="shared" si="6" ref="J16:J25">H16/I16</f>
        <v>16.4</v>
      </c>
      <c r="K16" s="29">
        <v>11</v>
      </c>
      <c r="L16" s="48">
        <v>2</v>
      </c>
      <c r="M16" s="30">
        <v>62107.5</v>
      </c>
      <c r="N16" s="30">
        <v>4410</v>
      </c>
      <c r="O16" s="48">
        <f aca="true" t="shared" si="7" ref="O16:O25">M16/3.452</f>
        <v>17991.743916570103</v>
      </c>
      <c r="P16" s="53">
        <v>41698</v>
      </c>
      <c r="Q16" s="36" t="s">
        <v>45</v>
      </c>
    </row>
    <row r="17" spans="1:17" ht="25.5" customHeight="1">
      <c r="A17" s="41">
        <f>A16+1</f>
        <v>12</v>
      </c>
      <c r="B17" s="50">
        <v>10</v>
      </c>
      <c r="C17" s="4" t="s">
        <v>1</v>
      </c>
      <c r="D17" s="30">
        <v>14815</v>
      </c>
      <c r="E17" s="48">
        <f t="shared" si="4"/>
        <v>4291.714947856315</v>
      </c>
      <c r="F17" s="48">
        <v>19256.5</v>
      </c>
      <c r="G17" s="15">
        <f t="shared" si="5"/>
        <v>-0.23064939111468855</v>
      </c>
      <c r="H17" s="30">
        <v>944</v>
      </c>
      <c r="I17" s="29">
        <v>33</v>
      </c>
      <c r="J17" s="27">
        <f t="shared" si="6"/>
        <v>28.606060606060606</v>
      </c>
      <c r="K17" s="29">
        <v>4</v>
      </c>
      <c r="L17" s="48">
        <v>4</v>
      </c>
      <c r="M17" s="30">
        <v>188992.5</v>
      </c>
      <c r="N17" s="30">
        <v>12350</v>
      </c>
      <c r="O17" s="48">
        <f t="shared" si="7"/>
        <v>54748.69640787949</v>
      </c>
      <c r="P17" s="53">
        <v>41677</v>
      </c>
      <c r="Q17" s="36" t="s">
        <v>69</v>
      </c>
    </row>
    <row r="18" spans="1:17" ht="25.5" customHeight="1">
      <c r="A18" s="41">
        <f>A17+1</f>
        <v>13</v>
      </c>
      <c r="B18" s="50">
        <v>11</v>
      </c>
      <c r="C18" s="4" t="s">
        <v>2</v>
      </c>
      <c r="D18" s="30">
        <v>11222.94</v>
      </c>
      <c r="E18" s="48">
        <f t="shared" si="4"/>
        <v>3251.141367323291</v>
      </c>
      <c r="F18" s="48">
        <v>18454.89</v>
      </c>
      <c r="G18" s="15">
        <f t="shared" si="5"/>
        <v>-0.3918717478131812</v>
      </c>
      <c r="H18" s="30">
        <v>768</v>
      </c>
      <c r="I18" s="29">
        <v>52</v>
      </c>
      <c r="J18" s="27">
        <f t="shared" si="6"/>
        <v>14.76923076923077</v>
      </c>
      <c r="K18" s="29">
        <v>6</v>
      </c>
      <c r="L18" s="48">
        <v>4</v>
      </c>
      <c r="M18" s="30">
        <v>291983.29</v>
      </c>
      <c r="N18" s="30">
        <v>22155</v>
      </c>
      <c r="O18" s="48">
        <f t="shared" si="7"/>
        <v>84583.8035921205</v>
      </c>
      <c r="P18" s="53">
        <v>41677</v>
      </c>
      <c r="Q18" s="36" t="s">
        <v>8</v>
      </c>
    </row>
    <row r="19" spans="1:17" ht="25.5" customHeight="1">
      <c r="A19" s="41">
        <f>A18+1</f>
        <v>14</v>
      </c>
      <c r="B19" s="50">
        <v>23</v>
      </c>
      <c r="C19" s="4" t="s">
        <v>25</v>
      </c>
      <c r="D19" s="30">
        <v>10294</v>
      </c>
      <c r="E19" s="48">
        <f t="shared" si="4"/>
        <v>2982.0393974507533</v>
      </c>
      <c r="F19" s="48">
        <v>736</v>
      </c>
      <c r="G19" s="15">
        <f t="shared" si="5"/>
        <v>12.986413043478262</v>
      </c>
      <c r="H19" s="30">
        <v>612</v>
      </c>
      <c r="I19" s="29">
        <v>6</v>
      </c>
      <c r="J19" s="27">
        <f t="shared" si="6"/>
        <v>102</v>
      </c>
      <c r="K19" s="29">
        <v>1</v>
      </c>
      <c r="L19" s="48" t="s">
        <v>40</v>
      </c>
      <c r="M19" s="30">
        <v>11030</v>
      </c>
      <c r="N19" s="30">
        <v>704</v>
      </c>
      <c r="O19" s="48">
        <f t="shared" si="7"/>
        <v>3195.2491309385864</v>
      </c>
      <c r="P19" s="53" t="s">
        <v>26</v>
      </c>
      <c r="Q19" s="36" t="s">
        <v>29</v>
      </c>
    </row>
    <row r="20" spans="1:17" ht="25.5" customHeight="1">
      <c r="A20" s="41">
        <f aca="true" t="shared" si="8" ref="A20:A25">A19+1</f>
        <v>15</v>
      </c>
      <c r="B20" s="50">
        <v>24</v>
      </c>
      <c r="C20" s="4" t="s">
        <v>13</v>
      </c>
      <c r="D20" s="30">
        <v>6892.5</v>
      </c>
      <c r="E20" s="48">
        <f t="shared" si="4"/>
        <v>1996.6685979142526</v>
      </c>
      <c r="F20" s="48">
        <v>640</v>
      </c>
      <c r="G20" s="15">
        <f t="shared" si="5"/>
        <v>9.76953125</v>
      </c>
      <c r="H20" s="30">
        <v>748</v>
      </c>
      <c r="I20" s="29">
        <v>19</v>
      </c>
      <c r="J20" s="27">
        <f t="shared" si="6"/>
        <v>39.36842105263158</v>
      </c>
      <c r="K20" s="29">
        <v>6</v>
      </c>
      <c r="L20" s="48">
        <v>24</v>
      </c>
      <c r="M20" s="30">
        <v>594369.5</v>
      </c>
      <c r="N20" s="30">
        <v>51428</v>
      </c>
      <c r="O20" s="48">
        <f t="shared" si="7"/>
        <v>172181.19930475086</v>
      </c>
      <c r="P20" s="53">
        <v>41544</v>
      </c>
      <c r="Q20" s="36" t="s">
        <v>14</v>
      </c>
    </row>
    <row r="21" spans="1:17" ht="25.5" customHeight="1">
      <c r="A21" s="41">
        <f t="shared" si="8"/>
        <v>16</v>
      </c>
      <c r="B21" s="50">
        <v>12</v>
      </c>
      <c r="C21" s="4" t="s">
        <v>11</v>
      </c>
      <c r="D21" s="30">
        <v>4258.5</v>
      </c>
      <c r="E21" s="48">
        <f t="shared" si="4"/>
        <v>1233.632676709154</v>
      </c>
      <c r="F21" s="48">
        <v>17738.5</v>
      </c>
      <c r="G21" s="15">
        <f t="shared" si="5"/>
        <v>-0.759928968063816</v>
      </c>
      <c r="H21" s="30">
        <v>244</v>
      </c>
      <c r="I21" s="29">
        <v>24</v>
      </c>
      <c r="J21" s="27">
        <f t="shared" si="6"/>
        <v>10.166666666666666</v>
      </c>
      <c r="K21" s="29">
        <v>3</v>
      </c>
      <c r="L21" s="48">
        <v>2</v>
      </c>
      <c r="M21" s="30">
        <v>21997</v>
      </c>
      <c r="N21" s="30">
        <v>1264</v>
      </c>
      <c r="O21" s="48">
        <f t="shared" si="7"/>
        <v>6372.2479721900345</v>
      </c>
      <c r="P21" s="53">
        <v>41698</v>
      </c>
      <c r="Q21" s="36" t="s">
        <v>12</v>
      </c>
    </row>
    <row r="22" spans="1:17" ht="25.5" customHeight="1">
      <c r="A22" s="41">
        <f t="shared" si="8"/>
        <v>17</v>
      </c>
      <c r="B22" s="50" t="s">
        <v>32</v>
      </c>
      <c r="C22" s="4" t="s">
        <v>44</v>
      </c>
      <c r="D22" s="30">
        <v>4244</v>
      </c>
      <c r="E22" s="48">
        <f t="shared" si="4"/>
        <v>1229.4322132097334</v>
      </c>
      <c r="F22" s="48" t="s">
        <v>68</v>
      </c>
      <c r="G22" s="48" t="s">
        <v>68</v>
      </c>
      <c r="H22" s="30">
        <v>280</v>
      </c>
      <c r="I22" s="29">
        <v>7</v>
      </c>
      <c r="J22" s="27">
        <f t="shared" si="6"/>
        <v>40</v>
      </c>
      <c r="K22" s="29">
        <v>7</v>
      </c>
      <c r="L22" s="48" t="s">
        <v>32</v>
      </c>
      <c r="M22" s="30">
        <v>4244</v>
      </c>
      <c r="N22" s="30">
        <v>280</v>
      </c>
      <c r="O22" s="48">
        <f t="shared" si="7"/>
        <v>1229.4322132097334</v>
      </c>
      <c r="P22" s="53" t="s">
        <v>26</v>
      </c>
      <c r="Q22" s="36" t="s">
        <v>69</v>
      </c>
    </row>
    <row r="23" spans="1:17" ht="25.5" customHeight="1">
      <c r="A23" s="41">
        <f t="shared" si="8"/>
        <v>18</v>
      </c>
      <c r="B23" s="50">
        <v>15</v>
      </c>
      <c r="C23" s="4" t="s">
        <v>21</v>
      </c>
      <c r="D23" s="30">
        <v>3974</v>
      </c>
      <c r="E23" s="48">
        <f t="shared" si="4"/>
        <v>1151.2166859791425</v>
      </c>
      <c r="F23" s="48">
        <v>7502.5</v>
      </c>
      <c r="G23" s="15">
        <f>(D23-F23)/F23</f>
        <v>-0.47030989670109963</v>
      </c>
      <c r="H23" s="30">
        <v>282</v>
      </c>
      <c r="I23" s="29">
        <v>20</v>
      </c>
      <c r="J23" s="27">
        <f t="shared" si="6"/>
        <v>14.1</v>
      </c>
      <c r="K23" s="29">
        <v>4</v>
      </c>
      <c r="L23" s="48">
        <v>9</v>
      </c>
      <c r="M23" s="30">
        <v>1787299.74</v>
      </c>
      <c r="N23" s="30">
        <v>122053</v>
      </c>
      <c r="O23" s="48">
        <f t="shared" si="7"/>
        <v>517757.7462340672</v>
      </c>
      <c r="P23" s="53">
        <v>41642</v>
      </c>
      <c r="Q23" s="36" t="s">
        <v>22</v>
      </c>
    </row>
    <row r="24" spans="1:17" ht="25.5" customHeight="1">
      <c r="A24" s="41">
        <f t="shared" si="8"/>
        <v>19</v>
      </c>
      <c r="B24" s="50">
        <v>28</v>
      </c>
      <c r="C24" s="4" t="s">
        <v>33</v>
      </c>
      <c r="D24" s="30">
        <v>2096</v>
      </c>
      <c r="E24" s="48">
        <f t="shared" si="4"/>
        <v>607.1842410196988</v>
      </c>
      <c r="F24" s="48">
        <v>108</v>
      </c>
      <c r="G24" s="15">
        <f>(D24-F24)/F24</f>
        <v>18.40740740740741</v>
      </c>
      <c r="H24" s="30">
        <v>160</v>
      </c>
      <c r="I24" s="29">
        <v>2</v>
      </c>
      <c r="J24" s="27">
        <f t="shared" si="6"/>
        <v>80</v>
      </c>
      <c r="K24" s="29">
        <v>2</v>
      </c>
      <c r="L24" s="48"/>
      <c r="M24" s="30">
        <v>1785221</v>
      </c>
      <c r="N24" s="30">
        <v>118423</v>
      </c>
      <c r="O24" s="48">
        <f t="shared" si="7"/>
        <v>517155.56199304754</v>
      </c>
      <c r="P24" s="53">
        <v>41628</v>
      </c>
      <c r="Q24" s="36" t="s">
        <v>69</v>
      </c>
    </row>
    <row r="25" spans="1:17" ht="25.5" customHeight="1">
      <c r="A25" s="41">
        <f t="shared" si="8"/>
        <v>20</v>
      </c>
      <c r="B25" s="50">
        <v>20</v>
      </c>
      <c r="C25" s="4" t="s">
        <v>70</v>
      </c>
      <c r="D25" s="30">
        <v>1432</v>
      </c>
      <c r="E25" s="48">
        <f t="shared" si="4"/>
        <v>414.8319814600232</v>
      </c>
      <c r="F25" s="48">
        <v>1766</v>
      </c>
      <c r="G25" s="15">
        <f>(D25-F25)/F25</f>
        <v>-0.18912797281993204</v>
      </c>
      <c r="H25" s="30">
        <v>116</v>
      </c>
      <c r="I25" s="29">
        <v>6</v>
      </c>
      <c r="J25" s="27">
        <f t="shared" si="6"/>
        <v>19.333333333333332</v>
      </c>
      <c r="K25" s="29">
        <v>2</v>
      </c>
      <c r="L25" s="48">
        <v>6</v>
      </c>
      <c r="M25" s="30">
        <v>80095.5</v>
      </c>
      <c r="N25" s="30">
        <v>5429</v>
      </c>
      <c r="O25" s="48">
        <f t="shared" si="7"/>
        <v>23202.63615295481</v>
      </c>
      <c r="P25" s="53">
        <v>41663</v>
      </c>
      <c r="Q25" s="36" t="s">
        <v>71</v>
      </c>
    </row>
    <row r="26" spans="1:17" ht="27" customHeight="1">
      <c r="A26" s="41"/>
      <c r="B26" s="50"/>
      <c r="C26" s="12" t="s">
        <v>19</v>
      </c>
      <c r="D26" s="47">
        <f>SUM(D16:D25)+D14</f>
        <v>1044613.1200000001</v>
      </c>
      <c r="E26" s="47">
        <f>SUM(E16:E25)+E14</f>
        <v>302610.9849362689</v>
      </c>
      <c r="F26" s="47">
        <v>720179.9</v>
      </c>
      <c r="G26" s="13">
        <f>(D26-F26)/F26</f>
        <v>0.4504891347286978</v>
      </c>
      <c r="H26" s="47">
        <f>SUM(H16:H25)+H14</f>
        <v>64317</v>
      </c>
      <c r="I26" s="16"/>
      <c r="J26" s="16"/>
      <c r="K26" s="17"/>
      <c r="L26" s="16"/>
      <c r="M26" s="18"/>
      <c r="N26" s="18"/>
      <c r="O26" s="14"/>
      <c r="P26" s="24"/>
      <c r="Q26" s="36"/>
    </row>
    <row r="27" spans="1:17" ht="12" customHeight="1">
      <c r="A27" s="44"/>
      <c r="B27" s="52"/>
      <c r="C27" s="9"/>
      <c r="D27" s="10"/>
      <c r="E27" s="10"/>
      <c r="F27" s="10"/>
      <c r="G27" s="20"/>
      <c r="H27" s="19"/>
      <c r="I27" s="21">
        <v>3</v>
      </c>
      <c r="J27" s="21"/>
      <c r="K27" s="32"/>
      <c r="L27" s="21"/>
      <c r="M27" s="22"/>
      <c r="N27" s="22"/>
      <c r="O27" s="22"/>
      <c r="P27" s="26"/>
      <c r="Q27" s="45"/>
    </row>
    <row r="28" spans="1:17" ht="25.5" customHeight="1">
      <c r="A28" s="41">
        <f>A25+1</f>
        <v>21</v>
      </c>
      <c r="B28" s="50">
        <v>16</v>
      </c>
      <c r="C28" s="4" t="s">
        <v>23</v>
      </c>
      <c r="D28" s="30">
        <v>1034</v>
      </c>
      <c r="E28" s="48">
        <f aca="true" t="shared" si="9" ref="E28:E36">D28/3.452</f>
        <v>299.53650057937426</v>
      </c>
      <c r="F28" s="48">
        <v>4082</v>
      </c>
      <c r="G28" s="15">
        <f aca="true" t="shared" si="10" ref="G28:G33">(D28-F28)/F28</f>
        <v>-0.7466927976482116</v>
      </c>
      <c r="H28" s="30">
        <v>78</v>
      </c>
      <c r="I28" s="29">
        <v>14</v>
      </c>
      <c r="J28" s="27">
        <f aca="true" t="shared" si="11" ref="J28:J36">H28/I28</f>
        <v>5.571428571428571</v>
      </c>
      <c r="K28" s="29">
        <v>2</v>
      </c>
      <c r="L28" s="48">
        <v>6</v>
      </c>
      <c r="M28" s="30">
        <v>337206</v>
      </c>
      <c r="N28" s="30">
        <v>23958</v>
      </c>
      <c r="O28" s="48">
        <f aca="true" t="shared" si="12" ref="O28:O36">M28/3.452</f>
        <v>97684.24101969873</v>
      </c>
      <c r="P28" s="53">
        <v>41663</v>
      </c>
      <c r="Q28" s="36" t="s">
        <v>24</v>
      </c>
    </row>
    <row r="29" spans="1:17" ht="25.5" customHeight="1">
      <c r="A29" s="41">
        <f aca="true" t="shared" si="13" ref="A29:A36">A28+1</f>
        <v>22</v>
      </c>
      <c r="B29" s="50">
        <v>19</v>
      </c>
      <c r="C29" s="4" t="s">
        <v>4</v>
      </c>
      <c r="D29" s="30">
        <v>1008</v>
      </c>
      <c r="E29" s="48">
        <f t="shared" si="9"/>
        <v>292.00463499420624</v>
      </c>
      <c r="F29" s="49">
        <v>1930</v>
      </c>
      <c r="G29" s="15">
        <f t="shared" si="10"/>
        <v>-0.47772020725388603</v>
      </c>
      <c r="H29" s="30">
        <v>56</v>
      </c>
      <c r="I29" s="29">
        <v>4</v>
      </c>
      <c r="J29" s="27">
        <f t="shared" si="11"/>
        <v>14</v>
      </c>
      <c r="K29" s="29">
        <v>1</v>
      </c>
      <c r="L29" s="48">
        <v>6</v>
      </c>
      <c r="M29" s="30">
        <v>188007.5</v>
      </c>
      <c r="N29" s="30">
        <v>13065</v>
      </c>
      <c r="O29" s="48">
        <f>M29/3.452</f>
        <v>54463.35457705678</v>
      </c>
      <c r="P29" s="53">
        <v>41670</v>
      </c>
      <c r="Q29" s="36" t="s">
        <v>5</v>
      </c>
    </row>
    <row r="30" spans="1:17" ht="25.5" customHeight="1">
      <c r="A30" s="41">
        <f t="shared" si="13"/>
        <v>23</v>
      </c>
      <c r="B30" s="50">
        <v>13</v>
      </c>
      <c r="C30" s="4" t="s">
        <v>6</v>
      </c>
      <c r="D30" s="30">
        <v>928</v>
      </c>
      <c r="E30" s="48">
        <f t="shared" si="9"/>
        <v>268.82966396292005</v>
      </c>
      <c r="F30" s="48">
        <v>14138.8</v>
      </c>
      <c r="G30" s="15">
        <f t="shared" si="10"/>
        <v>-0.9343650097603757</v>
      </c>
      <c r="H30" s="30">
        <v>47</v>
      </c>
      <c r="I30" s="29">
        <v>2</v>
      </c>
      <c r="J30" s="27">
        <f t="shared" si="11"/>
        <v>23.5</v>
      </c>
      <c r="K30" s="29">
        <v>2</v>
      </c>
      <c r="L30" s="48">
        <v>4</v>
      </c>
      <c r="M30" s="30">
        <v>174841.8</v>
      </c>
      <c r="N30" s="30">
        <v>11072</v>
      </c>
      <c r="O30" s="48">
        <f>M30/3.452</f>
        <v>50649.42062572422</v>
      </c>
      <c r="P30" s="53">
        <v>41684</v>
      </c>
      <c r="Q30" s="36" t="s">
        <v>7</v>
      </c>
    </row>
    <row r="31" spans="1:17" ht="25.5" customHeight="1">
      <c r="A31" s="41">
        <f t="shared" si="13"/>
        <v>24</v>
      </c>
      <c r="B31" s="50">
        <v>25</v>
      </c>
      <c r="C31" s="4" t="s">
        <v>16</v>
      </c>
      <c r="D31" s="30">
        <v>496</v>
      </c>
      <c r="E31" s="48">
        <f t="shared" si="9"/>
        <v>143.68482039397452</v>
      </c>
      <c r="F31" s="48">
        <v>780</v>
      </c>
      <c r="G31" s="15">
        <f t="shared" si="10"/>
        <v>-0.3641025641025641</v>
      </c>
      <c r="H31" s="30">
        <v>35</v>
      </c>
      <c r="I31" s="29">
        <v>6</v>
      </c>
      <c r="J31" s="27">
        <f t="shared" si="11"/>
        <v>5.833333333333333</v>
      </c>
      <c r="K31" s="29">
        <v>1</v>
      </c>
      <c r="L31" s="48">
        <v>11</v>
      </c>
      <c r="M31" s="30">
        <v>21854</v>
      </c>
      <c r="N31" s="30">
        <v>1971</v>
      </c>
      <c r="O31" s="48">
        <f>M31/3.452</f>
        <v>6330.822711471611</v>
      </c>
      <c r="P31" s="53">
        <v>41628</v>
      </c>
      <c r="Q31" s="36" t="s">
        <v>17</v>
      </c>
    </row>
    <row r="32" spans="1:17" ht="25.5" customHeight="1">
      <c r="A32" s="41">
        <f t="shared" si="13"/>
        <v>25</v>
      </c>
      <c r="B32" s="50">
        <v>26</v>
      </c>
      <c r="C32" s="4" t="s">
        <v>47</v>
      </c>
      <c r="D32" s="30">
        <v>455</v>
      </c>
      <c r="E32" s="48">
        <f t="shared" si="9"/>
        <v>131.80764774044033</v>
      </c>
      <c r="F32" s="48">
        <v>334</v>
      </c>
      <c r="G32" s="15">
        <f t="shared" si="10"/>
        <v>0.36227544910179643</v>
      </c>
      <c r="H32" s="30">
        <v>31</v>
      </c>
      <c r="I32" s="29">
        <v>2</v>
      </c>
      <c r="J32" s="27">
        <f t="shared" si="11"/>
        <v>15.5</v>
      </c>
      <c r="K32" s="29">
        <v>1</v>
      </c>
      <c r="L32" s="48"/>
      <c r="M32" s="30">
        <v>25785</v>
      </c>
      <c r="N32" s="30">
        <v>2029</v>
      </c>
      <c r="O32" s="48">
        <f>M32/3.452</f>
        <v>7469.582850521437</v>
      </c>
      <c r="P32" s="53">
        <v>41264</v>
      </c>
      <c r="Q32" s="36" t="s">
        <v>48</v>
      </c>
    </row>
    <row r="33" spans="1:17" ht="25.5" customHeight="1">
      <c r="A33" s="41">
        <f t="shared" si="13"/>
        <v>26</v>
      </c>
      <c r="B33" s="50">
        <v>22</v>
      </c>
      <c r="C33" s="4" t="s">
        <v>52</v>
      </c>
      <c r="D33" s="30">
        <v>268</v>
      </c>
      <c r="E33" s="48">
        <f t="shared" si="9"/>
        <v>77.63615295480881</v>
      </c>
      <c r="F33" s="49">
        <v>1083</v>
      </c>
      <c r="G33" s="15">
        <f t="shared" si="10"/>
        <v>-0.752539242843952</v>
      </c>
      <c r="H33" s="30">
        <v>18</v>
      </c>
      <c r="I33" s="29">
        <v>1</v>
      </c>
      <c r="J33" s="27">
        <f t="shared" si="11"/>
        <v>18</v>
      </c>
      <c r="K33" s="29">
        <v>1</v>
      </c>
      <c r="L33" s="48">
        <v>22</v>
      </c>
      <c r="M33" s="30">
        <v>178967</v>
      </c>
      <c r="N33" s="30">
        <v>12289</v>
      </c>
      <c r="O33" s="48">
        <f>M33/3.452</f>
        <v>51844.43800695249</v>
      </c>
      <c r="P33" s="53">
        <v>41551</v>
      </c>
      <c r="Q33" s="36" t="s">
        <v>53</v>
      </c>
    </row>
    <row r="34" spans="1:17" ht="25.5" customHeight="1">
      <c r="A34" s="41">
        <f t="shared" si="13"/>
        <v>27</v>
      </c>
      <c r="B34" s="50" t="s">
        <v>43</v>
      </c>
      <c r="C34" s="4" t="s">
        <v>20</v>
      </c>
      <c r="D34" s="30">
        <v>185</v>
      </c>
      <c r="E34" s="48">
        <f t="shared" si="9"/>
        <v>53.592120509849366</v>
      </c>
      <c r="F34" s="48" t="s">
        <v>68</v>
      </c>
      <c r="G34" s="48" t="s">
        <v>68</v>
      </c>
      <c r="H34" s="30">
        <v>14</v>
      </c>
      <c r="I34" s="29">
        <v>1</v>
      </c>
      <c r="J34" s="27">
        <f t="shared" si="11"/>
        <v>14</v>
      </c>
      <c r="K34" s="29">
        <v>1</v>
      </c>
      <c r="L34" s="48"/>
      <c r="M34" s="30">
        <v>359669.28</v>
      </c>
      <c r="N34" s="30">
        <v>29283</v>
      </c>
      <c r="O34" s="48">
        <f t="shared" si="12"/>
        <v>104191.56431054462</v>
      </c>
      <c r="P34" s="53">
        <v>41515</v>
      </c>
      <c r="Q34" s="36" t="s">
        <v>15</v>
      </c>
    </row>
    <row r="35" spans="1:17" ht="25.5" customHeight="1">
      <c r="A35" s="41">
        <f t="shared" si="13"/>
        <v>28</v>
      </c>
      <c r="B35" s="50">
        <v>18</v>
      </c>
      <c r="C35" s="4" t="s">
        <v>9</v>
      </c>
      <c r="D35" s="30">
        <v>100</v>
      </c>
      <c r="E35" s="48">
        <f t="shared" si="9"/>
        <v>28.968713789107763</v>
      </c>
      <c r="F35" s="48">
        <v>2642.5</v>
      </c>
      <c r="G35" s="15">
        <f>(D35-F35)/F35</f>
        <v>-0.9621570482497634</v>
      </c>
      <c r="H35" s="30">
        <v>20</v>
      </c>
      <c r="I35" s="29">
        <v>1</v>
      </c>
      <c r="J35" s="27">
        <f t="shared" si="11"/>
        <v>20</v>
      </c>
      <c r="K35" s="29">
        <v>1</v>
      </c>
      <c r="L35" s="48">
        <v>4</v>
      </c>
      <c r="M35" s="30">
        <v>119669.5</v>
      </c>
      <c r="N35" s="30">
        <v>7698</v>
      </c>
      <c r="O35" s="48">
        <f t="shared" si="12"/>
        <v>34666.714947856315</v>
      </c>
      <c r="P35" s="53">
        <v>41684</v>
      </c>
      <c r="Q35" s="36" t="s">
        <v>8</v>
      </c>
    </row>
    <row r="36" spans="1:17" ht="25.5" customHeight="1">
      <c r="A36" s="41">
        <f t="shared" si="13"/>
        <v>29</v>
      </c>
      <c r="B36" s="50">
        <v>27</v>
      </c>
      <c r="C36" s="4" t="s">
        <v>3</v>
      </c>
      <c r="D36" s="30">
        <v>84</v>
      </c>
      <c r="E36" s="48">
        <f t="shared" si="9"/>
        <v>24.33371958285052</v>
      </c>
      <c r="F36" s="48">
        <v>124</v>
      </c>
      <c r="G36" s="15">
        <f>(D36-F36)/F36</f>
        <v>-0.3225806451612903</v>
      </c>
      <c r="H36" s="30">
        <v>12</v>
      </c>
      <c r="I36" s="29">
        <v>1</v>
      </c>
      <c r="J36" s="27">
        <f t="shared" si="11"/>
        <v>12</v>
      </c>
      <c r="K36" s="29">
        <v>1</v>
      </c>
      <c r="L36" s="48"/>
      <c r="M36" s="30">
        <v>14257.34</v>
      </c>
      <c r="N36" s="30">
        <v>1259</v>
      </c>
      <c r="O36" s="48">
        <f t="shared" si="12"/>
        <v>4130.168018539977</v>
      </c>
      <c r="P36" s="53">
        <v>41621</v>
      </c>
      <c r="Q36" s="36" t="s">
        <v>69</v>
      </c>
    </row>
    <row r="37" spans="1:17" ht="27" customHeight="1">
      <c r="A37" s="41"/>
      <c r="B37" s="50"/>
      <c r="C37" s="12" t="s">
        <v>58</v>
      </c>
      <c r="D37" s="47">
        <f>SUM(D28:D36)+D26</f>
        <v>1049171.12</v>
      </c>
      <c r="E37" s="47">
        <f>SUM(E28:E36)+E26</f>
        <v>303931.3789107764</v>
      </c>
      <c r="F37" s="47">
        <v>809237.0900000001</v>
      </c>
      <c r="G37" s="13">
        <f>(D37-F37)/F37</f>
        <v>0.2964941090379335</v>
      </c>
      <c r="H37" s="47">
        <f>SUM(H28:H36)+H26</f>
        <v>64628</v>
      </c>
      <c r="I37" s="47"/>
      <c r="J37" s="31"/>
      <c r="K37" s="33"/>
      <c r="L37" s="31"/>
      <c r="M37" s="34"/>
      <c r="N37" s="34"/>
      <c r="O37" s="48"/>
      <c r="P37" s="35"/>
      <c r="Q37" s="43"/>
    </row>
    <row r="38" spans="1:17" ht="12" customHeight="1">
      <c r="A38" s="44"/>
      <c r="B38" s="46"/>
      <c r="C38" s="9"/>
      <c r="D38" s="10"/>
      <c r="E38" s="10"/>
      <c r="F38" s="10"/>
      <c r="G38" s="20"/>
      <c r="H38" s="19"/>
      <c r="I38" s="21"/>
      <c r="J38" s="21"/>
      <c r="K38" s="32"/>
      <c r="L38" s="21"/>
      <c r="M38" s="22"/>
      <c r="N38" s="22"/>
      <c r="O38" s="22"/>
      <c r="P38" s="11"/>
      <c r="Q38" s="4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2014-03-17T11:42:43Z</dcterms:modified>
  <cp:category/>
  <cp:version/>
  <cp:contentType/>
  <cp:contentStatus/>
</cp:coreProperties>
</file>