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7020" windowWidth="25540" windowHeight="7120" tabRatio="601" activeTab="0"/>
  </bookViews>
  <sheets>
    <sheet name="Gegužės 30 - birželio 5 d." sheetId="1" r:id="rId1"/>
  </sheets>
  <definedNames/>
  <calcPr fullCalcOnLoad="1"/>
</workbook>
</file>

<file path=xl/sharedStrings.xml><?xml version="1.0" encoding="utf-8"?>
<sst xmlns="http://schemas.openxmlformats.org/spreadsheetml/2006/main" count="133" uniqueCount="88">
  <si>
    <t>Virtuvė Paryžiuje
(Kухня в Париже / Kuxnia v Parizhe)</t>
  </si>
  <si>
    <t>Garsų pasaulio įrašai</t>
  </si>
  <si>
    <t>VISO (top10):</t>
  </si>
  <si>
    <t>-</t>
  </si>
  <si>
    <t>Viešbutis "Grand Budapest"
(The Grand Budapest Hotel)</t>
  </si>
  <si>
    <t>Top Film</t>
  </si>
  <si>
    <t>ACME Film</t>
  </si>
  <si>
    <t>VISO (top20):</t>
  </si>
  <si>
    <t>Theatrical Film Distribution /
20th Century Fox</t>
  </si>
  <si>
    <t>Gražuolė ir pabaisa
(La belle et la bête)</t>
  </si>
  <si>
    <t>ACME Film</t>
  </si>
  <si>
    <t>IS</t>
  </si>
  <si>
    <t>Olis ir piratų lobis
(Dive Olly Dive and the Pirate Treasure)</t>
  </si>
  <si>
    <t>Išankstiniai seansai</t>
  </si>
  <si>
    <t>Theatrical Film Distribution</t>
  </si>
  <si>
    <t>Paslaptinga karalystė
(Epic)</t>
  </si>
  <si>
    <t>-</t>
  </si>
  <si>
    <t>Debesuota, numatoma mėsos kukulių kruša 2
(Cloudy 2: Revenge of the Leftovers)</t>
  </si>
  <si>
    <t>ACME Film /
Sony</t>
  </si>
  <si>
    <t>Kita moteris
(The Other Woman)</t>
  </si>
  <si>
    <t>Forum Cinemas /
Paramount</t>
  </si>
  <si>
    <t>Nojaus laivas
(Noah)</t>
  </si>
  <si>
    <t>Nors mirk iš gėdos
(Walk of Shame)</t>
  </si>
  <si>
    <t>ACME Film</t>
  </si>
  <si>
    <t>Didis grožis
(La Grande belezza / The Great Beauty)</t>
  </si>
  <si>
    <t>Prior Entertainment</t>
  </si>
  <si>
    <t>Plytų rūmai
(Brick Mansions)</t>
  </si>
  <si>
    <t>Iksmenai: praėjusios ateities dienos
(X-Men: Days of Future Past)</t>
  </si>
  <si>
    <t>Rio 2</t>
  </si>
  <si>
    <t>Gegužės 30 - birželio 5 d. Lietuvos kino teatruose rodytų filmų top-30</t>
  </si>
  <si>
    <t>Gegužės
23 - 29 d. 
pajamos
(Lt)</t>
  </si>
  <si>
    <t>Gegužės 30 - 
birželio 5 d. 
pajamos
(Lt)</t>
  </si>
  <si>
    <t>Gegužės 30 - 
birželio 5 d. 
žiūrovų
sk.</t>
  </si>
  <si>
    <t>Gegužės 30 - 
birželio 5 d. 
pajamos
(Eur)</t>
  </si>
  <si>
    <t>Tarzanas
(Tarzan)</t>
  </si>
  <si>
    <t>Didžioji skruzdėlyčių karalystė
(Minuscule, Valley of the Lost Ants)</t>
  </si>
  <si>
    <t>Valentinas už 2rų
(Valentinas Behind the Doors)</t>
  </si>
  <si>
    <t>Nimfomanė. 1 dalis
(Nymphomaniac Part I)</t>
  </si>
  <si>
    <t>Ekskursantė
(The Excursionist)</t>
  </si>
  <si>
    <t>Cinemark</t>
  </si>
  <si>
    <t>Ties riba į rytojų
(Edge of Tomorrow)</t>
  </si>
  <si>
    <t>ACME Film /
Warner Bros.</t>
  </si>
  <si>
    <t>N</t>
  </si>
  <si>
    <t>Monako princesė
(Grace of Monaco)</t>
  </si>
  <si>
    <t>Prior Entertainment</t>
  </si>
  <si>
    <t xml:space="preserve">Bendros
pajamos 
(Lt) </t>
  </si>
  <si>
    <t>Ji
(Her)</t>
  </si>
  <si>
    <t>Stebuklų namai
(House Of Magic)</t>
  </si>
  <si>
    <t>Viešpatavimas
(Transcendence)</t>
  </si>
  <si>
    <t>ACME Film /
Warner Bros.</t>
  </si>
  <si>
    <t>Theatrical Film Distribution</t>
  </si>
  <si>
    <t>Bendras 
žiūrovų
sk.</t>
  </si>
  <si>
    <t>Premjeros 
data</t>
  </si>
  <si>
    <t>VISO (top30):</t>
  </si>
  <si>
    <t>Žiūrovų lanko-mumo vidurkis</t>
  </si>
  <si>
    <t xml:space="preserve">Platintojas </t>
  </si>
  <si>
    <t xml:space="preserve">Seansų 
sk. </t>
  </si>
  <si>
    <t>Kopijų 
sk.</t>
  </si>
  <si>
    <t>Bendros
pajamos
(Eur)</t>
  </si>
  <si>
    <t>Filmas</t>
  </si>
  <si>
    <t>Pakitimas</t>
  </si>
  <si>
    <t>Rodymo 
savaitė</t>
  </si>
  <si>
    <t>Šimtas kelių iki grabo lentos
(A Million Ways to Die in the West)</t>
  </si>
  <si>
    <t>Forum Cinemas /
Universal</t>
  </si>
  <si>
    <t>Piktadarės istorija
(Maleficent)</t>
  </si>
  <si>
    <t>IS</t>
  </si>
  <si>
    <t>N</t>
  </si>
  <si>
    <t>Forum Cinemas /
WDSMPI</t>
  </si>
  <si>
    <t>Monstrų universitetas
(Monsters University)</t>
  </si>
  <si>
    <t>Forum Cinemas /
WDSMPI</t>
  </si>
  <si>
    <t>Bjaurusis aš 2
(Despicable Me 2)</t>
  </si>
  <si>
    <t>IS</t>
  </si>
  <si>
    <t>VISO:</t>
  </si>
  <si>
    <t>N</t>
  </si>
  <si>
    <t>Operacija "Riešutai"
(The Nut Job)</t>
  </si>
  <si>
    <t>Prior Entertainment</t>
  </si>
  <si>
    <t>Vestuvių čempionatas
(Family United)</t>
  </si>
  <si>
    <t>A-One Films</t>
  </si>
  <si>
    <t>Godzila
(Godzilla)</t>
  </si>
  <si>
    <t>Kaimynai
(Neighbors)</t>
  </si>
  <si>
    <t>Meškų žemė 3D
(Land Of The Bears 3D)</t>
  </si>
  <si>
    <t>Incognito Films</t>
  </si>
  <si>
    <t>Mona</t>
  </si>
  <si>
    <t>-</t>
  </si>
  <si>
    <t>Šeimos albumas: rugpjūtis
(August: Osage County)</t>
  </si>
  <si>
    <t>ACME Film /
Sony</t>
  </si>
  <si>
    <t>Anglijos karalienė pagrobė mano tėvus
Queen of England Stole My Parents</t>
  </si>
  <si>
    <t>Dansu</t>
  </si>
</sst>
</file>

<file path=xl/styles.xml><?xml version="1.0" encoding="utf-8"?>
<styleSheet xmlns="http://schemas.openxmlformats.org/spreadsheetml/2006/main">
  <numFmts count="58">
    <numFmt numFmtId="5" formatCode="#,##0&quot;LTL&quot;;\-#,##0&quot;LTL&quot;"/>
    <numFmt numFmtId="6" formatCode="#,##0&quot;LTL&quot;;[Red]\-#,##0&quot;LTL&quot;"/>
    <numFmt numFmtId="7" formatCode="#,##0.00&quot;LTL&quot;;\-#,##0.00&quot;LTL&quot;"/>
    <numFmt numFmtId="8" formatCode="#,##0.00&quot;LTL&quot;;[Red]\-#,##0.00&quot;LTL&quot;"/>
    <numFmt numFmtId="42" formatCode="_-* #,##0&quot;LTL&quot;_-;\-* #,##0&quot;LTL&quot;_-;_-* &quot;-&quot;&quot;LTL&quot;_-;_-@_-"/>
    <numFmt numFmtId="41" formatCode="_-* #,##0_L_T_L_-;\-* #,##0_L_T_L_-;_-* &quot;-&quot;_L_T_L_-;_-@_-"/>
    <numFmt numFmtId="44" formatCode="_-* #,##0.00&quot;LTL&quot;_-;\-* #,##0.00&quot;LTL&quot;_-;_-* &quot;-&quot;??&quot;LTL&quot;_-;_-@_-"/>
    <numFmt numFmtId="43" formatCode="_-* #,##0.00_L_T_L_-;\-* #,##0.00_L_T_L_-;_-* &quot;-&quot;??_L_T_L_-;_-@_-"/>
    <numFmt numFmtId="164" formatCode="_-* #,##0&quot;LTL&quot;_-;\-* #,##0&quot;LTL&quot;_-;_-* &quot;-&quot;&quot;LTL&quot;_-;_-@_-"/>
    <numFmt numFmtId="165" formatCode="_-* #,##0_L_T_L_-;\-* #,##0_L_T_L_-;_-* &quot;-&quot;_L_T_L_-;_-@_-"/>
    <numFmt numFmtId="166" formatCode="_-* #,##0.00&quot;LTL&quot;_-;\-* #,##0.00&quot;LTL&quot;_-;_-* &quot;-&quot;??&quot;LTL&quot;_-;_-@_-"/>
    <numFmt numFmtId="167" formatCode="_-* #,##0.00_L_T_L_-;\-* #,##0.00_L_T_L_-;_-* &quot;-&quot;??_L_T_L_-;_-@_-"/>
    <numFmt numFmtId="168" formatCode="#,##0&quot;Lt&quot;;\-#,##0&quot;Lt&quot;"/>
    <numFmt numFmtId="169" formatCode="#,##0&quot;Lt&quot;;[Red]\-#,##0&quot;Lt&quot;"/>
    <numFmt numFmtId="170" formatCode="#,##0.00&quot;Lt&quot;;\-#,##0.00&quot;Lt&quot;"/>
    <numFmt numFmtId="171" formatCode="#,##0.00&quot;Lt&quot;;[Red]\-#,##0.00&quot;Lt&quot;"/>
    <numFmt numFmtId="172" formatCode="_-* #,##0&quot;Lt&quot;_-;\-* #,##0&quot;Lt&quot;_-;_-* &quot;-&quot;&quot;Lt&quot;_-;_-@_-"/>
    <numFmt numFmtId="173" formatCode="_-* #,##0_L_t_-;\-* #,##0_L_t_-;_-* &quot;-&quot;_L_t_-;_-@_-"/>
    <numFmt numFmtId="174" formatCode="_-* #,##0.00&quot;Lt&quot;_-;\-* #,##0.00&quot;Lt&quot;_-;_-* &quot;-&quot;??&quot;Lt&quot;_-;_-@_-"/>
    <numFmt numFmtId="175" formatCode="_-* #,##0.00_L_t_-;\-* #,##0.00_L_t_-;_-* &quot;-&quot;??_L_t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\ &quot;Lt&quot;;\-#,##0\ &quot;Lt&quot;"/>
    <numFmt numFmtId="185" formatCode="#,##0\ &quot;Lt&quot;;[Red]\-#,##0\ &quot;Lt&quot;"/>
    <numFmt numFmtId="186" formatCode="#,##0.00\ &quot;Lt&quot;;\-#,##0.00\ &quot;Lt&quot;"/>
    <numFmt numFmtId="187" formatCode="#,##0.00\ &quot;Lt&quot;;[Red]\-#,##0.00\ &quot;Lt&quot;"/>
    <numFmt numFmtId="188" formatCode="_-* #,##0\ &quot;Lt&quot;_-;\-* #,##0\ &quot;Lt&quot;_-;_-* &quot;-&quot;\ &quot;Lt&quot;_-;_-@_-"/>
    <numFmt numFmtId="189" formatCode="_-* #,##0\ _L_t_-;\-* #,##0\ _L_t_-;_-* &quot;-&quot;\ _L_t_-;_-@_-"/>
    <numFmt numFmtId="190" formatCode="_-* #,##0.00\ &quot;Lt&quot;_-;\-* #,##0.00\ &quot;Lt&quot;_-;_-* &quot;-&quot;??\ &quot;Lt&quot;_-;_-@_-"/>
    <numFmt numFmtId="191" formatCode="_-* #,##0.00\ _L_t_-;\-* #,##0.00\ _L_t_-;_-* &quot;-&quot;??\ _L_t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yyyy\.mm\.dd"/>
    <numFmt numFmtId="201" formatCode="yyyy/mm/dd;@"/>
    <numFmt numFmtId="202" formatCode="#,##0.0"/>
    <numFmt numFmtId="203" formatCode="[$-427]yyyy\ &quot;m.&quot;\ mmmm\ d\ &quot;d.&quot;"/>
    <numFmt numFmtId="204" formatCode="yyyy\.mm\.dd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yyyy/mm/dd"/>
    <numFmt numFmtId="210" formatCode="#,##0.00\ &quot;Lt&quot;"/>
    <numFmt numFmtId="211" formatCode="#,##0"/>
    <numFmt numFmtId="212" formatCode="0"/>
    <numFmt numFmtId="213" formatCode="#,##0.00"/>
  </numFmts>
  <fonts count="27">
    <font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0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0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10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25" borderId="16" xfId="0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/>
    </xf>
    <xf numFmtId="204" fontId="6" fillId="0" borderId="10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204" fontId="6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1.140625" style="3" customWidth="1"/>
    <col min="4" max="5" width="14.00390625" style="3" bestFit="1" customWidth="1"/>
    <col min="6" max="6" width="10.7109375" style="3" bestFit="1" customWidth="1"/>
    <col min="7" max="7" width="10.8515625" style="3" customWidth="1"/>
    <col min="8" max="8" width="14.00390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10.421875" style="3" customWidth="1"/>
    <col min="16" max="16" width="11.28125" style="3" bestFit="1" customWidth="1"/>
    <col min="17" max="17" width="25.7109375" style="3" bestFit="1" customWidth="1"/>
    <col min="18" max="16384" width="8.7109375" style="3" customWidth="1"/>
  </cols>
  <sheetData>
    <row r="1" spans="1:11" ht="19.5">
      <c r="A1" s="1" t="s">
        <v>29</v>
      </c>
      <c r="B1" s="1"/>
      <c r="C1" s="1"/>
      <c r="D1" s="2"/>
      <c r="E1" s="23"/>
      <c r="G1" s="28"/>
      <c r="K1"/>
    </row>
    <row r="2" ht="13.5" thickBot="1"/>
    <row r="3" spans="1:17" ht="61.5" customHeight="1">
      <c r="A3" s="37"/>
      <c r="B3" s="38"/>
      <c r="C3" s="39" t="s">
        <v>59</v>
      </c>
      <c r="D3" s="39" t="s">
        <v>31</v>
      </c>
      <c r="E3" s="39" t="s">
        <v>33</v>
      </c>
      <c r="F3" s="39" t="s">
        <v>30</v>
      </c>
      <c r="G3" s="39" t="s">
        <v>60</v>
      </c>
      <c r="H3" s="39" t="s">
        <v>32</v>
      </c>
      <c r="I3" s="39" t="s">
        <v>56</v>
      </c>
      <c r="J3" s="39" t="s">
        <v>54</v>
      </c>
      <c r="K3" s="39" t="s">
        <v>57</v>
      </c>
      <c r="L3" s="39" t="s">
        <v>61</v>
      </c>
      <c r="M3" s="39" t="s">
        <v>45</v>
      </c>
      <c r="N3" s="39" t="s">
        <v>51</v>
      </c>
      <c r="O3" s="39" t="s">
        <v>58</v>
      </c>
      <c r="P3" s="39" t="s">
        <v>52</v>
      </c>
      <c r="Q3" s="40" t="s">
        <v>55</v>
      </c>
    </row>
    <row r="4" spans="1:17" ht="25.5" customHeight="1">
      <c r="A4" s="41">
        <v>1</v>
      </c>
      <c r="B4" s="55" t="s">
        <v>73</v>
      </c>
      <c r="C4" s="4" t="s">
        <v>40</v>
      </c>
      <c r="D4" s="30">
        <v>158389.5</v>
      </c>
      <c r="E4" s="48">
        <f aca="true" t="shared" si="0" ref="E4:E12">D4/3.452</f>
        <v>45883.40092699884</v>
      </c>
      <c r="F4" s="30" t="s">
        <v>3</v>
      </c>
      <c r="G4" s="15" t="s">
        <v>3</v>
      </c>
      <c r="H4" s="30">
        <v>8543</v>
      </c>
      <c r="I4" s="29">
        <v>258</v>
      </c>
      <c r="J4" s="27">
        <f aca="true" t="shared" si="1" ref="J4:J13">H4/I4</f>
        <v>33.1124031007752</v>
      </c>
      <c r="K4" s="29">
        <v>11</v>
      </c>
      <c r="L4" s="48">
        <v>1</v>
      </c>
      <c r="M4" s="30">
        <v>172718.5</v>
      </c>
      <c r="N4" s="30">
        <v>9311</v>
      </c>
      <c r="O4" s="48">
        <f aca="true" t="shared" si="2" ref="O4:O12">M4/3.452</f>
        <v>50034.327925840094</v>
      </c>
      <c r="P4" s="52">
        <v>41789</v>
      </c>
      <c r="Q4" s="36" t="s">
        <v>41</v>
      </c>
    </row>
    <row r="5" spans="1:17" ht="25.5" customHeight="1">
      <c r="A5" s="41">
        <f>A4+1</f>
        <v>2</v>
      </c>
      <c r="B5" s="55">
        <v>3</v>
      </c>
      <c r="C5" s="4" t="s">
        <v>74</v>
      </c>
      <c r="D5" s="30">
        <v>99251.29000000001</v>
      </c>
      <c r="E5" s="48">
        <f t="shared" si="0"/>
        <v>28751.82213209734</v>
      </c>
      <c r="F5" s="30">
        <v>60253.729999999996</v>
      </c>
      <c r="G5" s="15">
        <f>(D5-F5)/F5</f>
        <v>0.6472223379365895</v>
      </c>
      <c r="H5" s="30">
        <v>7929</v>
      </c>
      <c r="I5" s="29">
        <v>217</v>
      </c>
      <c r="J5" s="27">
        <f t="shared" si="1"/>
        <v>36.53917050691244</v>
      </c>
      <c r="K5" s="29">
        <v>19</v>
      </c>
      <c r="L5" s="48">
        <v>4</v>
      </c>
      <c r="M5" s="30">
        <v>392359.72000000003</v>
      </c>
      <c r="N5" s="30">
        <v>29145</v>
      </c>
      <c r="O5" s="48">
        <f t="shared" si="2"/>
        <v>113661.56431054462</v>
      </c>
      <c r="P5" s="52">
        <v>41768</v>
      </c>
      <c r="Q5" s="36" t="s">
        <v>75</v>
      </c>
    </row>
    <row r="6" spans="1:17" ht="25.5" customHeight="1">
      <c r="A6" s="41">
        <f aca="true" t="shared" si="3" ref="A6:A13">A5+1</f>
        <v>3</v>
      </c>
      <c r="B6" s="55" t="s">
        <v>66</v>
      </c>
      <c r="C6" s="4" t="s">
        <v>62</v>
      </c>
      <c r="D6" s="30">
        <v>84931.5</v>
      </c>
      <c r="E6" s="48">
        <f>D6/3.452</f>
        <v>24603.56315179606</v>
      </c>
      <c r="F6" s="30" t="s">
        <v>3</v>
      </c>
      <c r="G6" s="15" t="s">
        <v>3</v>
      </c>
      <c r="H6" s="30">
        <v>5500</v>
      </c>
      <c r="I6" s="29">
        <v>274</v>
      </c>
      <c r="J6" s="27">
        <f t="shared" si="1"/>
        <v>20.072992700729927</v>
      </c>
      <c r="K6" s="29">
        <v>12</v>
      </c>
      <c r="L6" s="48">
        <v>1</v>
      </c>
      <c r="M6" s="30">
        <v>84931.5</v>
      </c>
      <c r="N6" s="30">
        <v>5500</v>
      </c>
      <c r="O6" s="48">
        <f t="shared" si="2"/>
        <v>24603.56315179606</v>
      </c>
      <c r="P6" s="52">
        <v>41789</v>
      </c>
      <c r="Q6" s="36" t="s">
        <v>63</v>
      </c>
    </row>
    <row r="7" spans="1:17" ht="25.5" customHeight="1">
      <c r="A7" s="41">
        <f t="shared" si="3"/>
        <v>4</v>
      </c>
      <c r="B7" s="55">
        <v>1</v>
      </c>
      <c r="C7" s="4" t="s">
        <v>27</v>
      </c>
      <c r="D7" s="30">
        <v>73335</v>
      </c>
      <c r="E7" s="48">
        <f t="shared" si="0"/>
        <v>21244.20625724218</v>
      </c>
      <c r="F7" s="30">
        <v>106840</v>
      </c>
      <c r="G7" s="15">
        <f>(D7-F7)/F7</f>
        <v>-0.3135997753650318</v>
      </c>
      <c r="H7" s="30">
        <v>4656</v>
      </c>
      <c r="I7" s="29">
        <v>174</v>
      </c>
      <c r="J7" s="27">
        <f t="shared" si="1"/>
        <v>26.75862068965517</v>
      </c>
      <c r="K7" s="29">
        <v>9</v>
      </c>
      <c r="L7" s="48">
        <v>2</v>
      </c>
      <c r="M7" s="30">
        <v>187446.1</v>
      </c>
      <c r="N7" s="30">
        <v>11758</v>
      </c>
      <c r="O7" s="48">
        <f t="shared" si="2"/>
        <v>54300.72421784473</v>
      </c>
      <c r="P7" s="54">
        <v>41782</v>
      </c>
      <c r="Q7" s="36" t="s">
        <v>8</v>
      </c>
    </row>
    <row r="8" spans="1:17" ht="25.5" customHeight="1">
      <c r="A8" s="41">
        <f t="shared" si="3"/>
        <v>5</v>
      </c>
      <c r="B8" s="55">
        <v>2</v>
      </c>
      <c r="C8" s="4" t="s">
        <v>78</v>
      </c>
      <c r="D8" s="30">
        <v>65178</v>
      </c>
      <c r="E8" s="48">
        <f t="shared" si="0"/>
        <v>18881.228273464658</v>
      </c>
      <c r="F8" s="30">
        <v>89542</v>
      </c>
      <c r="G8" s="15">
        <f>(D8-F8)/F8</f>
        <v>-0.2720957762837551</v>
      </c>
      <c r="H8" s="30">
        <v>3523</v>
      </c>
      <c r="I8" s="29">
        <v>145</v>
      </c>
      <c r="J8" s="27">
        <f t="shared" si="1"/>
        <v>24.29655172413793</v>
      </c>
      <c r="K8" s="29">
        <v>8</v>
      </c>
      <c r="L8" s="48">
        <v>3</v>
      </c>
      <c r="M8" s="30">
        <v>363400</v>
      </c>
      <c r="N8" s="30">
        <v>19720</v>
      </c>
      <c r="O8" s="48">
        <f t="shared" si="2"/>
        <v>105272.30590961761</v>
      </c>
      <c r="P8" s="52">
        <v>41775</v>
      </c>
      <c r="Q8" s="36" t="s">
        <v>49</v>
      </c>
    </row>
    <row r="9" spans="1:17" ht="25.5" customHeight="1">
      <c r="A9" s="41">
        <f t="shared" si="3"/>
        <v>6</v>
      </c>
      <c r="B9" s="55" t="s">
        <v>65</v>
      </c>
      <c r="C9" s="4" t="s">
        <v>64</v>
      </c>
      <c r="D9" s="30">
        <v>51096.78</v>
      </c>
      <c r="E9" s="48">
        <f>D9/3.452</f>
        <v>14802.079953650058</v>
      </c>
      <c r="F9" s="30" t="s">
        <v>3</v>
      </c>
      <c r="G9" s="15" t="s">
        <v>3</v>
      </c>
      <c r="H9" s="30">
        <v>3112</v>
      </c>
      <c r="I9" s="29">
        <v>112</v>
      </c>
      <c r="J9" s="27">
        <f t="shared" si="1"/>
        <v>27.785714285714285</v>
      </c>
      <c r="K9" s="29">
        <v>16</v>
      </c>
      <c r="L9" s="48">
        <v>1</v>
      </c>
      <c r="M9" s="30">
        <v>51096.78</v>
      </c>
      <c r="N9" s="30">
        <v>3112</v>
      </c>
      <c r="O9" s="48">
        <f t="shared" si="2"/>
        <v>14802.079953650058</v>
      </c>
      <c r="P9" s="52" t="s">
        <v>13</v>
      </c>
      <c r="Q9" s="36" t="s">
        <v>67</v>
      </c>
    </row>
    <row r="10" spans="1:17" ht="25.5" customHeight="1">
      <c r="A10" s="41">
        <f t="shared" si="3"/>
        <v>7</v>
      </c>
      <c r="B10" s="55" t="s">
        <v>42</v>
      </c>
      <c r="C10" s="4" t="s">
        <v>43</v>
      </c>
      <c r="D10" s="30">
        <v>48947</v>
      </c>
      <c r="E10" s="48">
        <f t="shared" si="0"/>
        <v>14179.316338354578</v>
      </c>
      <c r="F10" s="30" t="s">
        <v>3</v>
      </c>
      <c r="G10" s="15" t="s">
        <v>3</v>
      </c>
      <c r="H10" s="30">
        <v>3129</v>
      </c>
      <c r="I10" s="29">
        <v>217</v>
      </c>
      <c r="J10" s="27">
        <f t="shared" si="1"/>
        <v>14.419354838709678</v>
      </c>
      <c r="K10" s="29">
        <v>11</v>
      </c>
      <c r="L10" s="48">
        <v>1</v>
      </c>
      <c r="M10" s="30">
        <v>48947</v>
      </c>
      <c r="N10" s="30">
        <v>3129</v>
      </c>
      <c r="O10" s="48">
        <f t="shared" si="2"/>
        <v>14179.316338354578</v>
      </c>
      <c r="P10" s="52">
        <v>41789</v>
      </c>
      <c r="Q10" s="36" t="s">
        <v>10</v>
      </c>
    </row>
    <row r="11" spans="1:17" ht="25.5" customHeight="1">
      <c r="A11" s="41">
        <f t="shared" si="3"/>
        <v>8</v>
      </c>
      <c r="B11" s="49">
        <v>6</v>
      </c>
      <c r="C11" s="4" t="s">
        <v>28</v>
      </c>
      <c r="D11" s="30">
        <v>43704.26</v>
      </c>
      <c r="E11" s="48">
        <f t="shared" si="0"/>
        <v>12660.56199304751</v>
      </c>
      <c r="F11" s="48">
        <v>22906.63</v>
      </c>
      <c r="G11" s="15">
        <f>(D11-F11)/F11</f>
        <v>0.9079305860355714</v>
      </c>
      <c r="H11" s="30">
        <v>3455</v>
      </c>
      <c r="I11" s="29">
        <v>111</v>
      </c>
      <c r="J11" s="27">
        <f t="shared" si="1"/>
        <v>31.126126126126128</v>
      </c>
      <c r="K11" s="29">
        <v>11</v>
      </c>
      <c r="L11" s="48">
        <v>8</v>
      </c>
      <c r="M11" s="30">
        <v>1282426.35</v>
      </c>
      <c r="N11" s="30">
        <v>88512</v>
      </c>
      <c r="O11" s="48">
        <f t="shared" si="2"/>
        <v>371502.4188876014</v>
      </c>
      <c r="P11" s="54">
        <v>41740</v>
      </c>
      <c r="Q11" s="36" t="s">
        <v>8</v>
      </c>
    </row>
    <row r="12" spans="1:17" ht="25.5" customHeight="1">
      <c r="A12" s="41">
        <f t="shared" si="3"/>
        <v>9</v>
      </c>
      <c r="B12" s="55">
        <v>5</v>
      </c>
      <c r="C12" s="4" t="s">
        <v>0</v>
      </c>
      <c r="D12" s="30">
        <v>29522</v>
      </c>
      <c r="E12" s="48">
        <f t="shared" si="0"/>
        <v>8552.143684820394</v>
      </c>
      <c r="F12" s="30">
        <v>28042</v>
      </c>
      <c r="G12" s="15">
        <f>(D12-F12)/F12</f>
        <v>0.0527779758933029</v>
      </c>
      <c r="H12" s="30">
        <v>1851</v>
      </c>
      <c r="I12" s="29">
        <f>15*7</f>
        <v>105</v>
      </c>
      <c r="J12" s="27">
        <f t="shared" si="1"/>
        <v>17.62857142857143</v>
      </c>
      <c r="K12" s="29">
        <v>11</v>
      </c>
      <c r="L12" s="48">
        <v>4</v>
      </c>
      <c r="M12" s="30">
        <v>213717</v>
      </c>
      <c r="N12" s="30">
        <v>13212</v>
      </c>
      <c r="O12" s="48">
        <f t="shared" si="2"/>
        <v>61911.06604866744</v>
      </c>
      <c r="P12" s="52">
        <v>41768</v>
      </c>
      <c r="Q12" s="36" t="s">
        <v>1</v>
      </c>
    </row>
    <row r="13" spans="1:17" ht="25.5" customHeight="1">
      <c r="A13" s="41">
        <f t="shared" si="3"/>
        <v>10</v>
      </c>
      <c r="B13" s="55">
        <v>4</v>
      </c>
      <c r="C13" s="4" t="s">
        <v>79</v>
      </c>
      <c r="D13" s="30">
        <v>24525</v>
      </c>
      <c r="E13" s="48">
        <f>D13/3.452</f>
        <v>7104.577056778679</v>
      </c>
      <c r="F13" s="30">
        <v>32416</v>
      </c>
      <c r="G13" s="15">
        <f>(D13-F13)/F13</f>
        <v>-0.2434291707798618</v>
      </c>
      <c r="H13" s="30">
        <v>1357</v>
      </c>
      <c r="I13" s="29">
        <v>43</v>
      </c>
      <c r="J13" s="27">
        <f t="shared" si="1"/>
        <v>31.558139534883722</v>
      </c>
      <c r="K13" s="29">
        <v>4</v>
      </c>
      <c r="L13" s="48">
        <v>4</v>
      </c>
      <c r="M13" s="30">
        <v>232855.6</v>
      </c>
      <c r="N13" s="30">
        <v>14400</v>
      </c>
      <c r="O13" s="48">
        <f>M13/3.452</f>
        <v>67455.27230590962</v>
      </c>
      <c r="P13" s="52">
        <v>41768</v>
      </c>
      <c r="Q13" s="36" t="s">
        <v>44</v>
      </c>
    </row>
    <row r="14" spans="1:17" ht="27" customHeight="1">
      <c r="A14" s="41"/>
      <c r="B14" s="49"/>
      <c r="C14" s="12" t="s">
        <v>2</v>
      </c>
      <c r="D14" s="47">
        <f>SUM(D4:D13)</f>
        <v>678880.3300000001</v>
      </c>
      <c r="E14" s="47">
        <f>SUM(E4:E13)</f>
        <v>196662.8997682503</v>
      </c>
      <c r="F14" s="47">
        <v>406923.83999999997</v>
      </c>
      <c r="G14" s="13">
        <f>(D14-F14)/F14</f>
        <v>0.6683228242415095</v>
      </c>
      <c r="H14" s="47">
        <f>SUM(H4:H13)</f>
        <v>43055</v>
      </c>
      <c r="I14" s="16"/>
      <c r="J14" s="16"/>
      <c r="K14" s="17"/>
      <c r="L14" s="16"/>
      <c r="M14" s="18"/>
      <c r="N14" s="18"/>
      <c r="O14" s="14"/>
      <c r="P14" s="24"/>
      <c r="Q14" s="36"/>
    </row>
    <row r="15" spans="1:17" ht="9" customHeight="1">
      <c r="A15" s="53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5"/>
      <c r="Q15" s="42"/>
    </row>
    <row r="16" spans="1:17" ht="25.5" customHeight="1">
      <c r="A16" s="41">
        <f>A13+1</f>
        <v>11</v>
      </c>
      <c r="B16" s="55">
        <v>7</v>
      </c>
      <c r="C16" s="4" t="s">
        <v>80</v>
      </c>
      <c r="D16" s="30">
        <v>21606.98</v>
      </c>
      <c r="E16" s="48">
        <f aca="true" t="shared" si="4" ref="E16:E25">D16/3.452</f>
        <v>6259.264194669757</v>
      </c>
      <c r="F16" s="30">
        <v>22360.48</v>
      </c>
      <c r="G16" s="15">
        <f>(D16-F16)/F16</f>
        <v>-0.033697845484533424</v>
      </c>
      <c r="H16" s="30">
        <v>1506</v>
      </c>
      <c r="I16" s="29">
        <v>119</v>
      </c>
      <c r="J16" s="27">
        <f aca="true" t="shared" si="5" ref="J16:J25">H16/I16</f>
        <v>12.655462184873949</v>
      </c>
      <c r="K16" s="29">
        <v>14</v>
      </c>
      <c r="L16" s="48">
        <v>2</v>
      </c>
      <c r="M16" s="30">
        <v>44181.46</v>
      </c>
      <c r="N16" s="30">
        <v>3020</v>
      </c>
      <c r="O16" s="48">
        <f aca="true" t="shared" si="6" ref="O16:O25">M16/3.452</f>
        <v>12798.80069524913</v>
      </c>
      <c r="P16" s="54">
        <v>41782</v>
      </c>
      <c r="Q16" s="36" t="s">
        <v>81</v>
      </c>
    </row>
    <row r="17" spans="1:17" ht="25.5" customHeight="1">
      <c r="A17" s="41">
        <f aca="true" t="shared" si="7" ref="A17:A25">A16+1</f>
        <v>12</v>
      </c>
      <c r="B17" s="55" t="s">
        <v>11</v>
      </c>
      <c r="C17" s="4" t="s">
        <v>12</v>
      </c>
      <c r="D17" s="30">
        <v>13355</v>
      </c>
      <c r="E17" s="48">
        <f t="shared" si="4"/>
        <v>3868.7717265353417</v>
      </c>
      <c r="F17" s="30" t="s">
        <v>3</v>
      </c>
      <c r="G17" s="15" t="s">
        <v>3</v>
      </c>
      <c r="H17" s="30">
        <v>1011</v>
      </c>
      <c r="I17" s="29">
        <v>77</v>
      </c>
      <c r="J17" s="27">
        <f t="shared" si="5"/>
        <v>13.12987012987013</v>
      </c>
      <c r="K17" s="29">
        <v>11</v>
      </c>
      <c r="L17" s="48" t="s">
        <v>71</v>
      </c>
      <c r="M17" s="30">
        <v>13355</v>
      </c>
      <c r="N17" s="30">
        <v>1011</v>
      </c>
      <c r="O17" s="48">
        <f t="shared" si="6"/>
        <v>3868.7717265353417</v>
      </c>
      <c r="P17" s="52" t="s">
        <v>13</v>
      </c>
      <c r="Q17" s="36" t="s">
        <v>14</v>
      </c>
    </row>
    <row r="18" spans="1:17" ht="25.5" customHeight="1">
      <c r="A18" s="41">
        <f t="shared" si="7"/>
        <v>13</v>
      </c>
      <c r="B18" s="55">
        <v>9</v>
      </c>
      <c r="C18" s="4" t="s">
        <v>19</v>
      </c>
      <c r="D18" s="30">
        <v>8511.5</v>
      </c>
      <c r="E18" s="48">
        <f t="shared" si="4"/>
        <v>2465.6720741599074</v>
      </c>
      <c r="F18" s="30">
        <v>14741.5</v>
      </c>
      <c r="G18" s="15">
        <f aca="true" t="shared" si="8" ref="G18:G23">(D18-F18)/F18</f>
        <v>-0.4226164230234372</v>
      </c>
      <c r="H18" s="30">
        <v>508</v>
      </c>
      <c r="I18" s="29">
        <v>16</v>
      </c>
      <c r="J18" s="27">
        <f t="shared" si="5"/>
        <v>31.75</v>
      </c>
      <c r="K18" s="29">
        <v>3</v>
      </c>
      <c r="L18" s="48">
        <v>5</v>
      </c>
      <c r="M18" s="30">
        <v>289772.8</v>
      </c>
      <c r="N18" s="30">
        <v>19771</v>
      </c>
      <c r="O18" s="48">
        <f t="shared" si="6"/>
        <v>83943.45307068365</v>
      </c>
      <c r="P18" s="54">
        <v>41761</v>
      </c>
      <c r="Q18" s="36" t="s">
        <v>8</v>
      </c>
    </row>
    <row r="19" spans="1:17" ht="25.5" customHeight="1">
      <c r="A19" s="41">
        <f t="shared" si="7"/>
        <v>14</v>
      </c>
      <c r="B19" s="55">
        <v>13</v>
      </c>
      <c r="C19" s="4" t="s">
        <v>47</v>
      </c>
      <c r="D19" s="30">
        <v>6296.92</v>
      </c>
      <c r="E19" s="48">
        <f t="shared" si="4"/>
        <v>1824.1367323290847</v>
      </c>
      <c r="F19" s="30">
        <v>7138.85</v>
      </c>
      <c r="G19" s="15">
        <f t="shared" si="8"/>
        <v>-0.11793636229924992</v>
      </c>
      <c r="H19" s="30">
        <v>586</v>
      </c>
      <c r="I19" s="29">
        <v>17</v>
      </c>
      <c r="J19" s="27">
        <f t="shared" si="5"/>
        <v>34.470588235294116</v>
      </c>
      <c r="K19" s="29">
        <v>4</v>
      </c>
      <c r="L19" s="48">
        <v>6</v>
      </c>
      <c r="M19" s="30">
        <v>247907.77</v>
      </c>
      <c r="N19" s="30">
        <v>18151</v>
      </c>
      <c r="O19" s="48">
        <f t="shared" si="6"/>
        <v>71815.69235225956</v>
      </c>
      <c r="P19" s="54">
        <v>41754</v>
      </c>
      <c r="Q19" s="36" t="s">
        <v>6</v>
      </c>
    </row>
    <row r="20" spans="1:17" ht="25.5" customHeight="1">
      <c r="A20" s="41">
        <f t="shared" si="7"/>
        <v>15</v>
      </c>
      <c r="B20" s="55">
        <v>14</v>
      </c>
      <c r="C20" s="4" t="s">
        <v>48</v>
      </c>
      <c r="D20" s="30">
        <v>5653</v>
      </c>
      <c r="E20" s="48">
        <f t="shared" si="4"/>
        <v>1637.601390498262</v>
      </c>
      <c r="F20" s="30">
        <v>7056.5</v>
      </c>
      <c r="G20" s="15">
        <f t="shared" si="8"/>
        <v>-0.1988946361510664</v>
      </c>
      <c r="H20" s="30">
        <v>387</v>
      </c>
      <c r="I20" s="29">
        <v>29</v>
      </c>
      <c r="J20" s="27">
        <f t="shared" si="5"/>
        <v>13.344827586206897</v>
      </c>
      <c r="K20" s="29">
        <v>3</v>
      </c>
      <c r="L20" s="48">
        <v>5</v>
      </c>
      <c r="M20" s="30">
        <v>60808.5</v>
      </c>
      <c r="N20" s="30">
        <v>4120</v>
      </c>
      <c r="O20" s="48">
        <f t="shared" si="6"/>
        <v>17615.440324449595</v>
      </c>
      <c r="P20" s="54">
        <v>41761</v>
      </c>
      <c r="Q20" s="36" t="s">
        <v>6</v>
      </c>
    </row>
    <row r="21" spans="1:17" ht="25.5" customHeight="1">
      <c r="A21" s="41">
        <f t="shared" si="7"/>
        <v>16</v>
      </c>
      <c r="B21" s="49">
        <v>16</v>
      </c>
      <c r="C21" s="4" t="s">
        <v>21</v>
      </c>
      <c r="D21" s="30">
        <v>4763</v>
      </c>
      <c r="E21" s="48">
        <f t="shared" si="4"/>
        <v>1379.7798377752029</v>
      </c>
      <c r="F21" s="30">
        <v>6453.5</v>
      </c>
      <c r="G21" s="15">
        <f t="shared" si="8"/>
        <v>-0.26195087936778494</v>
      </c>
      <c r="H21" s="30">
        <v>236</v>
      </c>
      <c r="I21" s="29">
        <v>14</v>
      </c>
      <c r="J21" s="27">
        <f t="shared" si="5"/>
        <v>16.857142857142858</v>
      </c>
      <c r="K21" s="29">
        <v>4</v>
      </c>
      <c r="L21" s="48">
        <v>7</v>
      </c>
      <c r="M21" s="30">
        <v>471919.5</v>
      </c>
      <c r="N21" s="30">
        <v>27456</v>
      </c>
      <c r="O21" s="48">
        <f t="shared" si="6"/>
        <v>136709.00926998843</v>
      </c>
      <c r="P21" s="54">
        <v>41747</v>
      </c>
      <c r="Q21" s="36" t="s">
        <v>20</v>
      </c>
    </row>
    <row r="22" spans="1:17" ht="25.5" customHeight="1">
      <c r="A22" s="41">
        <f t="shared" si="7"/>
        <v>17</v>
      </c>
      <c r="B22" s="55">
        <v>8</v>
      </c>
      <c r="C22" s="4" t="s">
        <v>22</v>
      </c>
      <c r="D22" s="30">
        <v>4269</v>
      </c>
      <c r="E22" s="48">
        <f t="shared" si="4"/>
        <v>1236.6743916570103</v>
      </c>
      <c r="F22" s="30">
        <v>16194.5</v>
      </c>
      <c r="G22" s="15">
        <f t="shared" si="8"/>
        <v>-0.7363919849331563</v>
      </c>
      <c r="H22" s="30">
        <v>252</v>
      </c>
      <c r="I22" s="29">
        <v>8</v>
      </c>
      <c r="J22" s="27">
        <f t="shared" si="5"/>
        <v>31.5</v>
      </c>
      <c r="K22" s="29">
        <v>2</v>
      </c>
      <c r="L22" s="48">
        <v>3</v>
      </c>
      <c r="M22" s="30">
        <v>213091.2</v>
      </c>
      <c r="N22" s="30">
        <v>14342</v>
      </c>
      <c r="O22" s="48">
        <f t="shared" si="6"/>
        <v>61729.779837775204</v>
      </c>
      <c r="P22" s="52">
        <v>41775</v>
      </c>
      <c r="Q22" s="36" t="s">
        <v>23</v>
      </c>
    </row>
    <row r="23" spans="1:17" ht="25.5" customHeight="1">
      <c r="A23" s="41">
        <f t="shared" si="7"/>
        <v>18</v>
      </c>
      <c r="B23" s="49">
        <v>17</v>
      </c>
      <c r="C23" s="4" t="s">
        <v>4</v>
      </c>
      <c r="D23" s="30">
        <v>2952</v>
      </c>
      <c r="E23" s="48">
        <f t="shared" si="4"/>
        <v>855.1564310544612</v>
      </c>
      <c r="F23" s="48">
        <v>2448.5</v>
      </c>
      <c r="G23" s="15">
        <f t="shared" si="8"/>
        <v>0.20563610373698182</v>
      </c>
      <c r="H23" s="30">
        <v>189</v>
      </c>
      <c r="I23" s="29">
        <v>9</v>
      </c>
      <c r="J23" s="27">
        <f t="shared" si="5"/>
        <v>21</v>
      </c>
      <c r="K23" s="29">
        <v>1</v>
      </c>
      <c r="L23" s="48">
        <v>12</v>
      </c>
      <c r="M23" s="30">
        <v>398432.2</v>
      </c>
      <c r="N23" s="30">
        <v>25809</v>
      </c>
      <c r="O23" s="48">
        <f t="shared" si="6"/>
        <v>115420.68366164542</v>
      </c>
      <c r="P23" s="52">
        <v>41712</v>
      </c>
      <c r="Q23" s="36" t="s">
        <v>8</v>
      </c>
    </row>
    <row r="24" spans="1:17" ht="25.5" customHeight="1">
      <c r="A24" s="41">
        <f t="shared" si="7"/>
        <v>19</v>
      </c>
      <c r="B24" s="55" t="s">
        <v>3</v>
      </c>
      <c r="C24" s="4" t="s">
        <v>38</v>
      </c>
      <c r="D24" s="30">
        <v>2362.5</v>
      </c>
      <c r="E24" s="48">
        <f t="shared" si="4"/>
        <v>684.385863267671</v>
      </c>
      <c r="F24" s="30" t="s">
        <v>3</v>
      </c>
      <c r="G24" s="15" t="s">
        <v>3</v>
      </c>
      <c r="H24" s="30">
        <v>142</v>
      </c>
      <c r="I24" s="29">
        <v>8</v>
      </c>
      <c r="J24" s="27">
        <f t="shared" si="5"/>
        <v>17.75</v>
      </c>
      <c r="K24" s="29">
        <v>2</v>
      </c>
      <c r="L24" s="48"/>
      <c r="M24" s="30">
        <v>605280</v>
      </c>
      <c r="N24" s="30">
        <v>52928</v>
      </c>
      <c r="O24" s="48">
        <f t="shared" si="6"/>
        <v>175341.83082271146</v>
      </c>
      <c r="P24" s="52">
        <v>41544</v>
      </c>
      <c r="Q24" s="36" t="s">
        <v>39</v>
      </c>
    </row>
    <row r="25" spans="1:17" ht="25.5" customHeight="1">
      <c r="A25" s="41">
        <f t="shared" si="7"/>
        <v>20</v>
      </c>
      <c r="B25" s="55">
        <v>12</v>
      </c>
      <c r="C25" s="4" t="s">
        <v>26</v>
      </c>
      <c r="D25" s="30">
        <v>1305</v>
      </c>
      <c r="E25" s="48">
        <f t="shared" si="4"/>
        <v>378.0417149478563</v>
      </c>
      <c r="F25" s="30">
        <v>9020.5</v>
      </c>
      <c r="G25" s="15">
        <f>(D25-F25)/F25</f>
        <v>-0.8553295271880716</v>
      </c>
      <c r="H25" s="30">
        <v>78</v>
      </c>
      <c r="I25" s="29">
        <v>6</v>
      </c>
      <c r="J25" s="27">
        <f t="shared" si="5"/>
        <v>13</v>
      </c>
      <c r="K25" s="29">
        <v>2</v>
      </c>
      <c r="L25" s="48">
        <v>3</v>
      </c>
      <c r="M25" s="30">
        <v>35632.5</v>
      </c>
      <c r="N25" s="30">
        <v>2388</v>
      </c>
      <c r="O25" s="48">
        <f t="shared" si="6"/>
        <v>10322.276940903825</v>
      </c>
      <c r="P25" s="52">
        <v>41775</v>
      </c>
      <c r="Q25" s="36" t="s">
        <v>5</v>
      </c>
    </row>
    <row r="26" spans="1:17" ht="27" customHeight="1">
      <c r="A26" s="41"/>
      <c r="B26" s="49"/>
      <c r="C26" s="12" t="s">
        <v>7</v>
      </c>
      <c r="D26" s="47">
        <f>SUM(D16:D25)+D14</f>
        <v>749955.2300000001</v>
      </c>
      <c r="E26" s="47">
        <f>SUM(E16:E25)+E14</f>
        <v>217252.38412514486</v>
      </c>
      <c r="F26" s="47">
        <v>459441.68999999994</v>
      </c>
      <c r="G26" s="13">
        <f>(D26-F26)/F26</f>
        <v>0.6323186300311584</v>
      </c>
      <c r="H26" s="47">
        <f>SUM(H16:H25)+H14</f>
        <v>47950</v>
      </c>
      <c r="I26" s="16"/>
      <c r="J26" s="16"/>
      <c r="K26" s="17"/>
      <c r="L26" s="16"/>
      <c r="M26" s="18"/>
      <c r="N26" s="18"/>
      <c r="O26" s="14"/>
      <c r="P26" s="24"/>
      <c r="Q26" s="36"/>
    </row>
    <row r="27" spans="1:17" ht="12" customHeight="1">
      <c r="A27" s="44"/>
      <c r="B27" s="51"/>
      <c r="C27" s="9"/>
      <c r="D27" s="10"/>
      <c r="E27" s="10"/>
      <c r="F27" s="10"/>
      <c r="G27" s="20"/>
      <c r="H27" s="56">
        <f>SUM(H25:H26)</f>
        <v>48028</v>
      </c>
      <c r="I27" s="21">
        <v>3</v>
      </c>
      <c r="J27" s="21"/>
      <c r="K27" s="32"/>
      <c r="L27" s="21"/>
      <c r="M27" s="22"/>
      <c r="N27" s="22"/>
      <c r="O27" s="22"/>
      <c r="P27" s="26"/>
      <c r="Q27" s="45"/>
    </row>
    <row r="28" spans="1:17" ht="25.5" customHeight="1">
      <c r="A28" s="41">
        <f>A25+1</f>
        <v>21</v>
      </c>
      <c r="B28" s="55">
        <v>15</v>
      </c>
      <c r="C28" s="4" t="s">
        <v>82</v>
      </c>
      <c r="D28" s="30">
        <v>1250.5</v>
      </c>
      <c r="E28" s="48">
        <f aca="true" t="shared" si="9" ref="E28:E37">D28/3.452</f>
        <v>362.2537659327926</v>
      </c>
      <c r="F28" s="30">
        <v>6510</v>
      </c>
      <c r="G28" s="15">
        <f>(D28-F28)/F28</f>
        <v>-0.8079109062980031</v>
      </c>
      <c r="H28" s="30">
        <v>102</v>
      </c>
      <c r="I28" s="29">
        <v>13</v>
      </c>
      <c r="J28" s="27">
        <f aca="true" t="shared" si="10" ref="J28:J37">H28/I28</f>
        <v>7.846153846153846</v>
      </c>
      <c r="K28" s="29">
        <v>4</v>
      </c>
      <c r="L28" s="48">
        <v>2</v>
      </c>
      <c r="M28" s="30">
        <v>7760.5</v>
      </c>
      <c r="N28" s="30">
        <v>538</v>
      </c>
      <c r="O28" s="48">
        <f aca="true" t="shared" si="11" ref="O28:O37">M28/3.452</f>
        <v>2248.117033603708</v>
      </c>
      <c r="P28" s="54">
        <v>41782</v>
      </c>
      <c r="Q28" s="36" t="s">
        <v>81</v>
      </c>
    </row>
    <row r="29" spans="1:17" ht="25.5" customHeight="1">
      <c r="A29" s="41">
        <f aca="true" t="shared" si="12" ref="A29:A37">A28+1</f>
        <v>22</v>
      </c>
      <c r="B29" s="55" t="s">
        <v>83</v>
      </c>
      <c r="C29" s="4" t="s">
        <v>34</v>
      </c>
      <c r="D29" s="30">
        <v>787</v>
      </c>
      <c r="E29" s="48">
        <f t="shared" si="9"/>
        <v>227.9837775202781</v>
      </c>
      <c r="F29" s="30" t="s">
        <v>3</v>
      </c>
      <c r="G29" s="15" t="s">
        <v>3</v>
      </c>
      <c r="H29" s="30">
        <v>145</v>
      </c>
      <c r="I29" s="29">
        <v>7</v>
      </c>
      <c r="J29" s="27">
        <f t="shared" si="10"/>
        <v>20.714285714285715</v>
      </c>
      <c r="K29" s="29">
        <v>1</v>
      </c>
      <c r="L29" s="48"/>
      <c r="M29" s="30">
        <v>267980.76</v>
      </c>
      <c r="N29" s="30">
        <v>19437</v>
      </c>
      <c r="O29" s="48">
        <f t="shared" si="11"/>
        <v>77630.57937427578</v>
      </c>
      <c r="P29" s="54">
        <v>41719</v>
      </c>
      <c r="Q29" s="36" t="s">
        <v>6</v>
      </c>
    </row>
    <row r="30" spans="1:17" ht="25.5" customHeight="1">
      <c r="A30" s="41">
        <f t="shared" si="12"/>
        <v>23</v>
      </c>
      <c r="B30" s="55"/>
      <c r="C30" s="4" t="s">
        <v>70</v>
      </c>
      <c r="D30" s="30">
        <v>617</v>
      </c>
      <c r="E30" s="48">
        <f t="shared" si="9"/>
        <v>178.7369640787949</v>
      </c>
      <c r="F30" s="30" t="s">
        <v>3</v>
      </c>
      <c r="G30" s="15" t="s">
        <v>3</v>
      </c>
      <c r="H30" s="30">
        <v>109</v>
      </c>
      <c r="I30" s="29">
        <v>7</v>
      </c>
      <c r="J30" s="27">
        <f t="shared" si="10"/>
        <v>15.571428571428571</v>
      </c>
      <c r="K30" s="29">
        <v>1</v>
      </c>
      <c r="L30" s="48"/>
      <c r="M30" s="30">
        <v>1959608.7</v>
      </c>
      <c r="N30" s="30">
        <v>146114</v>
      </c>
      <c r="O30" s="48">
        <f t="shared" si="11"/>
        <v>567673.4356894554</v>
      </c>
      <c r="P30" s="52">
        <v>41467</v>
      </c>
      <c r="Q30" s="36" t="s">
        <v>63</v>
      </c>
    </row>
    <row r="31" spans="1:17" ht="25.5" customHeight="1">
      <c r="A31" s="41">
        <f t="shared" si="12"/>
        <v>24</v>
      </c>
      <c r="B31" s="55">
        <v>23</v>
      </c>
      <c r="C31" s="4" t="s">
        <v>76</v>
      </c>
      <c r="D31" s="30">
        <v>570</v>
      </c>
      <c r="E31" s="48">
        <f t="shared" si="9"/>
        <v>165.12166859791427</v>
      </c>
      <c r="F31" s="48">
        <v>329</v>
      </c>
      <c r="G31" s="15">
        <f>(D31-F31)/F31</f>
        <v>0.7325227963525835</v>
      </c>
      <c r="H31" s="30">
        <v>48</v>
      </c>
      <c r="I31" s="29">
        <v>8</v>
      </c>
      <c r="J31" s="27">
        <f t="shared" si="10"/>
        <v>6</v>
      </c>
      <c r="K31" s="29">
        <v>1</v>
      </c>
      <c r="L31" s="48">
        <v>4</v>
      </c>
      <c r="M31" s="30">
        <v>3491</v>
      </c>
      <c r="N31" s="30">
        <v>365</v>
      </c>
      <c r="O31" s="48">
        <f t="shared" si="11"/>
        <v>1011.2977983777521</v>
      </c>
      <c r="P31" s="52">
        <v>41768</v>
      </c>
      <c r="Q31" s="36" t="s">
        <v>77</v>
      </c>
    </row>
    <row r="32" spans="1:17" ht="25.5" customHeight="1">
      <c r="A32" s="41">
        <f t="shared" si="12"/>
        <v>25</v>
      </c>
      <c r="B32" s="55" t="s">
        <v>83</v>
      </c>
      <c r="C32" s="4" t="s">
        <v>35</v>
      </c>
      <c r="D32" s="30">
        <v>394</v>
      </c>
      <c r="E32" s="48">
        <f t="shared" si="9"/>
        <v>114.1367323290846</v>
      </c>
      <c r="F32" s="30" t="s">
        <v>3</v>
      </c>
      <c r="G32" s="15" t="s">
        <v>3</v>
      </c>
      <c r="H32" s="30">
        <v>51</v>
      </c>
      <c r="I32" s="29">
        <v>1</v>
      </c>
      <c r="J32" s="27">
        <f t="shared" si="10"/>
        <v>51</v>
      </c>
      <c r="K32" s="29">
        <v>1</v>
      </c>
      <c r="L32" s="48"/>
      <c r="M32" s="30">
        <v>303439.21</v>
      </c>
      <c r="N32" s="30">
        <v>21428</v>
      </c>
      <c r="O32" s="48">
        <f t="shared" si="11"/>
        <v>87902.43626882967</v>
      </c>
      <c r="P32" s="52">
        <v>41691</v>
      </c>
      <c r="Q32" s="36" t="s">
        <v>6</v>
      </c>
    </row>
    <row r="33" spans="1:17" ht="25.5" customHeight="1">
      <c r="A33" s="41">
        <f t="shared" si="12"/>
        <v>26</v>
      </c>
      <c r="B33" s="55">
        <v>24</v>
      </c>
      <c r="C33" s="4" t="s">
        <v>9</v>
      </c>
      <c r="D33" s="30">
        <v>375</v>
      </c>
      <c r="E33" s="48">
        <f t="shared" si="9"/>
        <v>108.63267670915411</v>
      </c>
      <c r="F33" s="30">
        <v>147</v>
      </c>
      <c r="G33" s="15">
        <f>(D33-F33)/F33</f>
        <v>1.5510204081632653</v>
      </c>
      <c r="H33" s="30">
        <v>38</v>
      </c>
      <c r="I33" s="29">
        <v>8</v>
      </c>
      <c r="J33" s="27">
        <f t="shared" si="10"/>
        <v>4.75</v>
      </c>
      <c r="K33" s="29">
        <v>4</v>
      </c>
      <c r="L33" s="48">
        <v>5</v>
      </c>
      <c r="M33" s="30">
        <v>45236.93</v>
      </c>
      <c r="N33" s="30">
        <v>3335</v>
      </c>
      <c r="O33" s="48">
        <f t="shared" si="11"/>
        <v>13104.556778679027</v>
      </c>
      <c r="P33" s="52">
        <v>41761</v>
      </c>
      <c r="Q33" s="36" t="s">
        <v>50</v>
      </c>
    </row>
    <row r="34" spans="1:17" ht="25.5" customHeight="1">
      <c r="A34" s="41">
        <f t="shared" si="12"/>
        <v>27</v>
      </c>
      <c r="B34" s="55">
        <v>21</v>
      </c>
      <c r="C34" s="4" t="s">
        <v>24</v>
      </c>
      <c r="D34" s="30">
        <v>320</v>
      </c>
      <c r="E34" s="48">
        <f t="shared" si="9"/>
        <v>92.69988412514485</v>
      </c>
      <c r="F34" s="48">
        <v>426</v>
      </c>
      <c r="G34" s="15">
        <f>(D34-F34)/F34</f>
        <v>-0.24882629107981222</v>
      </c>
      <c r="H34" s="30">
        <v>38</v>
      </c>
      <c r="I34" s="29">
        <v>3</v>
      </c>
      <c r="J34" s="27">
        <f t="shared" si="10"/>
        <v>12.666666666666666</v>
      </c>
      <c r="K34" s="29">
        <v>1</v>
      </c>
      <c r="L34" s="48"/>
      <c r="M34" s="30">
        <v>212623</v>
      </c>
      <c r="N34" s="30">
        <v>14691</v>
      </c>
      <c r="O34" s="48">
        <f t="shared" si="11"/>
        <v>61594.1483198146</v>
      </c>
      <c r="P34" s="52">
        <v>41551</v>
      </c>
      <c r="Q34" s="36" t="s">
        <v>25</v>
      </c>
    </row>
    <row r="35" spans="1:17" ht="25.5" customHeight="1">
      <c r="A35" s="41">
        <f t="shared" si="12"/>
        <v>28</v>
      </c>
      <c r="B35" s="55"/>
      <c r="C35" s="4" t="s">
        <v>68</v>
      </c>
      <c r="D35" s="30">
        <v>312</v>
      </c>
      <c r="E35" s="48">
        <f t="shared" si="9"/>
        <v>90.38238702201622</v>
      </c>
      <c r="F35" s="30" t="s">
        <v>3</v>
      </c>
      <c r="G35" s="15" t="s">
        <v>3</v>
      </c>
      <c r="H35" s="30">
        <v>61</v>
      </c>
      <c r="I35" s="29">
        <v>7</v>
      </c>
      <c r="J35" s="27">
        <f t="shared" si="10"/>
        <v>8.714285714285714</v>
      </c>
      <c r="K35" s="29">
        <v>1</v>
      </c>
      <c r="L35" s="48"/>
      <c r="M35" s="30">
        <v>709194</v>
      </c>
      <c r="N35" s="30">
        <v>57384</v>
      </c>
      <c r="O35" s="48">
        <f t="shared" si="11"/>
        <v>205444.38006952492</v>
      </c>
      <c r="P35" s="54">
        <v>41509</v>
      </c>
      <c r="Q35" s="36" t="s">
        <v>69</v>
      </c>
    </row>
    <row r="36" spans="1:17" ht="25.5" customHeight="1">
      <c r="A36" s="41">
        <f t="shared" si="12"/>
        <v>29</v>
      </c>
      <c r="B36" s="55" t="s">
        <v>16</v>
      </c>
      <c r="C36" s="4" t="s">
        <v>17</v>
      </c>
      <c r="D36" s="30">
        <v>302</v>
      </c>
      <c r="E36" s="48">
        <f t="shared" si="9"/>
        <v>87.48551564310544</v>
      </c>
      <c r="F36" s="30" t="s">
        <v>3</v>
      </c>
      <c r="G36" s="15" t="s">
        <v>3</v>
      </c>
      <c r="H36" s="30">
        <v>56</v>
      </c>
      <c r="I36" s="29">
        <v>7</v>
      </c>
      <c r="J36" s="27">
        <f t="shared" si="10"/>
        <v>8</v>
      </c>
      <c r="K36" s="29">
        <v>1</v>
      </c>
      <c r="L36" s="48"/>
      <c r="M36" s="30">
        <v>729617.5</v>
      </c>
      <c r="N36" s="30">
        <v>54686</v>
      </c>
      <c r="O36" s="48">
        <f t="shared" si="11"/>
        <v>211360.80533024334</v>
      </c>
      <c r="P36" s="54">
        <v>41572</v>
      </c>
      <c r="Q36" s="36" t="s">
        <v>18</v>
      </c>
    </row>
    <row r="37" spans="1:17" ht="25.5" customHeight="1">
      <c r="A37" s="41">
        <f t="shared" si="12"/>
        <v>30</v>
      </c>
      <c r="B37" s="55">
        <v>19</v>
      </c>
      <c r="C37" s="4" t="s">
        <v>86</v>
      </c>
      <c r="D37" s="30">
        <v>220</v>
      </c>
      <c r="E37" s="48">
        <f t="shared" si="9"/>
        <v>63.73117033603708</v>
      </c>
      <c r="F37" s="30">
        <v>1397</v>
      </c>
      <c r="G37" s="15">
        <f>(D37-F37)/F37</f>
        <v>-0.84251968503937</v>
      </c>
      <c r="H37" s="30">
        <v>29</v>
      </c>
      <c r="I37" s="29">
        <v>3</v>
      </c>
      <c r="J37" s="27">
        <f t="shared" si="10"/>
        <v>9.666666666666666</v>
      </c>
      <c r="K37" s="29">
        <v>5</v>
      </c>
      <c r="L37" s="48">
        <v>2</v>
      </c>
      <c r="M37" s="30">
        <v>1617</v>
      </c>
      <c r="N37" s="30">
        <v>264</v>
      </c>
      <c r="O37" s="48">
        <f t="shared" si="11"/>
        <v>468.42410196987254</v>
      </c>
      <c r="P37" s="54">
        <v>41782</v>
      </c>
      <c r="Q37" s="36" t="s">
        <v>87</v>
      </c>
    </row>
    <row r="38" spans="1:17" ht="27" customHeight="1">
      <c r="A38" s="41"/>
      <c r="B38" s="49"/>
      <c r="C38" s="12" t="s">
        <v>53</v>
      </c>
      <c r="D38" s="47">
        <f>SUM(D28:D37)+D26</f>
        <v>755102.7300000001</v>
      </c>
      <c r="E38" s="47">
        <f>SUM(E28:E37)+E26</f>
        <v>218743.54866743917</v>
      </c>
      <c r="F38" s="47">
        <v>460735.68999999994</v>
      </c>
      <c r="G38" s="13">
        <f>(D38-F38)/F38</f>
        <v>0.638906527948812</v>
      </c>
      <c r="H38" s="47">
        <f>SUM(H28:H37)+H26</f>
        <v>48627</v>
      </c>
      <c r="I38" s="47"/>
      <c r="J38" s="31"/>
      <c r="K38" s="33"/>
      <c r="L38" s="31"/>
      <c r="M38" s="34"/>
      <c r="N38" s="34"/>
      <c r="O38" s="48"/>
      <c r="P38" s="35"/>
      <c r="Q38" s="43"/>
    </row>
    <row r="39" spans="1:17" ht="12" customHeight="1">
      <c r="A39" s="44"/>
      <c r="B39" s="46"/>
      <c r="C39" s="9"/>
      <c r="D39" s="10"/>
      <c r="E39" s="10"/>
      <c r="F39" s="10"/>
      <c r="G39" s="20"/>
      <c r="H39" s="19"/>
      <c r="I39" s="21"/>
      <c r="J39" s="21"/>
      <c r="K39" s="32"/>
      <c r="L39" s="21"/>
      <c r="M39" s="22"/>
      <c r="N39" s="22"/>
      <c r="O39" s="22"/>
      <c r="P39" s="11"/>
      <c r="Q39" s="45"/>
    </row>
    <row r="40" spans="1:17" ht="25.5" customHeight="1">
      <c r="A40" s="41">
        <f>A37+1</f>
        <v>31</v>
      </c>
      <c r="B40" s="55" t="s">
        <v>83</v>
      </c>
      <c r="C40" s="4" t="s">
        <v>15</v>
      </c>
      <c r="D40" s="30">
        <v>216</v>
      </c>
      <c r="E40" s="48">
        <f>D40/3.452</f>
        <v>62.57242178447277</v>
      </c>
      <c r="F40" s="30" t="s">
        <v>3</v>
      </c>
      <c r="G40" s="15" t="s">
        <v>3</v>
      </c>
      <c r="H40" s="30">
        <v>36</v>
      </c>
      <c r="I40" s="29">
        <v>7</v>
      </c>
      <c r="J40" s="27">
        <f>H40/I40</f>
        <v>5.142857142857143</v>
      </c>
      <c r="K40" s="29">
        <v>1</v>
      </c>
      <c r="L40" s="48"/>
      <c r="M40" s="30">
        <v>729122.2</v>
      </c>
      <c r="N40" s="30">
        <v>59345</v>
      </c>
      <c r="O40" s="48">
        <f>M40/3.452</f>
        <v>211217.32329084587</v>
      </c>
      <c r="P40" s="54">
        <v>41425</v>
      </c>
      <c r="Q40" s="36" t="s">
        <v>8</v>
      </c>
    </row>
    <row r="41" spans="1:17" ht="25.5" customHeight="1">
      <c r="A41" s="41">
        <f>A40+1</f>
        <v>32</v>
      </c>
      <c r="B41" s="55">
        <v>22</v>
      </c>
      <c r="C41" s="4" t="s">
        <v>46</v>
      </c>
      <c r="D41" s="30">
        <v>208</v>
      </c>
      <c r="E41" s="48">
        <f>D41/3.452</f>
        <v>60.25492468134415</v>
      </c>
      <c r="F41" s="48">
        <v>366</v>
      </c>
      <c r="G41" s="15">
        <f>(D41-F41)/F41</f>
        <v>-0.43169398907103823</v>
      </c>
      <c r="H41" s="30">
        <v>15</v>
      </c>
      <c r="I41" s="29">
        <v>1</v>
      </c>
      <c r="J41" s="27">
        <f>H41/I41</f>
        <v>15</v>
      </c>
      <c r="K41" s="29">
        <v>1</v>
      </c>
      <c r="L41" s="48">
        <v>8</v>
      </c>
      <c r="M41" s="30">
        <v>43479.6</v>
      </c>
      <c r="N41" s="30">
        <v>3039</v>
      </c>
      <c r="O41" s="48">
        <f>M41/3.452</f>
        <v>12595.480880648898</v>
      </c>
      <c r="P41" s="54">
        <v>41740</v>
      </c>
      <c r="Q41" s="36" t="s">
        <v>6</v>
      </c>
    </row>
    <row r="42" spans="1:17" ht="25.5" customHeight="1">
      <c r="A42" s="41">
        <f>A41+1</f>
        <v>33</v>
      </c>
      <c r="B42" s="55" t="s">
        <v>83</v>
      </c>
      <c r="C42" s="4" t="s">
        <v>36</v>
      </c>
      <c r="D42" s="30">
        <v>204</v>
      </c>
      <c r="E42" s="48">
        <f>D42/3.452</f>
        <v>59.09617612977984</v>
      </c>
      <c r="F42" s="30" t="s">
        <v>3</v>
      </c>
      <c r="G42" s="15" t="s">
        <v>3</v>
      </c>
      <c r="H42" s="30">
        <v>34</v>
      </c>
      <c r="I42" s="29">
        <v>1</v>
      </c>
      <c r="J42" s="27">
        <f>H42/I42</f>
        <v>34</v>
      </c>
      <c r="K42" s="29">
        <v>1</v>
      </c>
      <c r="L42" s="48"/>
      <c r="M42" s="30">
        <v>1382176.29</v>
      </c>
      <c r="N42" s="30">
        <v>88559</v>
      </c>
      <c r="O42" s="48">
        <f>M42/3.452</f>
        <v>400398.6935110081</v>
      </c>
      <c r="P42" s="52">
        <v>41677</v>
      </c>
      <c r="Q42" s="36" t="s">
        <v>23</v>
      </c>
    </row>
    <row r="43" spans="1:17" ht="25.5" customHeight="1">
      <c r="A43" s="41">
        <f>A42+1</f>
        <v>34</v>
      </c>
      <c r="B43" s="55" t="s">
        <v>83</v>
      </c>
      <c r="C43" s="4" t="s">
        <v>37</v>
      </c>
      <c r="D43" s="30">
        <v>192</v>
      </c>
      <c r="E43" s="48">
        <f>D43/3.452</f>
        <v>55.61993047508691</v>
      </c>
      <c r="F43" s="30" t="s">
        <v>3</v>
      </c>
      <c r="G43" s="15" t="s">
        <v>3</v>
      </c>
      <c r="H43" s="30">
        <v>18</v>
      </c>
      <c r="I43" s="29">
        <v>1</v>
      </c>
      <c r="J43" s="27">
        <f>H43/I43</f>
        <v>18</v>
      </c>
      <c r="K43" s="29">
        <v>1</v>
      </c>
      <c r="L43" s="48"/>
      <c r="M43" s="30">
        <v>180396.2</v>
      </c>
      <c r="N43" s="30">
        <v>12831</v>
      </c>
      <c r="O43" s="48">
        <f>M43/3.452</f>
        <v>52258.45886442642</v>
      </c>
      <c r="P43" s="54">
        <v>41733</v>
      </c>
      <c r="Q43" s="36" t="s">
        <v>6</v>
      </c>
    </row>
    <row r="44" spans="1:17" ht="25.5" customHeight="1">
      <c r="A44" s="41">
        <f>A43+1</f>
        <v>35</v>
      </c>
      <c r="B44" s="55">
        <v>25</v>
      </c>
      <c r="C44" s="4" t="s">
        <v>84</v>
      </c>
      <c r="D44" s="30">
        <v>132</v>
      </c>
      <c r="E44" s="48">
        <f>D44/3.452</f>
        <v>38.238702201622246</v>
      </c>
      <c r="F44" s="30">
        <v>26</v>
      </c>
      <c r="G44" s="15">
        <f>(D44-F44)/F44</f>
        <v>4.076923076923077</v>
      </c>
      <c r="H44" s="30">
        <v>17</v>
      </c>
      <c r="I44" s="29">
        <v>2</v>
      </c>
      <c r="J44" s="27">
        <f>H44/I44</f>
        <v>8.5</v>
      </c>
      <c r="K44" s="29">
        <v>1</v>
      </c>
      <c r="L44" s="48"/>
      <c r="M44" s="30">
        <v>82094.5</v>
      </c>
      <c r="N44" s="30">
        <v>5758</v>
      </c>
      <c r="O44" s="48">
        <f>M44/3.452</f>
        <v>23781.720741599074</v>
      </c>
      <c r="P44" s="52">
        <v>41663</v>
      </c>
      <c r="Q44" s="36" t="s">
        <v>85</v>
      </c>
    </row>
    <row r="45" spans="1:17" ht="27" customHeight="1">
      <c r="A45" s="41"/>
      <c r="B45" s="49"/>
      <c r="C45" s="12" t="s">
        <v>72</v>
      </c>
      <c r="D45" s="47">
        <f>SUM(D40:D44)+D38</f>
        <v>756054.7300000001</v>
      </c>
      <c r="E45" s="47">
        <f>SUM(E40:E44)+E38</f>
        <v>219019.3308227115</v>
      </c>
      <c r="F45" s="47">
        <v>460735.68999999994</v>
      </c>
      <c r="G45" s="13">
        <f>(D45-F45)/F45</f>
        <v>0.6409727885417346</v>
      </c>
      <c r="H45" s="47">
        <f>SUM(H40:H44)+H38</f>
        <v>48747</v>
      </c>
      <c r="I45" s="47"/>
      <c r="J45" s="31"/>
      <c r="K45" s="33"/>
      <c r="L45" s="31"/>
      <c r="M45" s="34"/>
      <c r="N45" s="34"/>
      <c r="O45" s="48"/>
      <c r="P45" s="35"/>
      <c r="Q45" s="43"/>
    </row>
    <row r="46" spans="1:17" ht="12" customHeight="1">
      <c r="A46" s="44"/>
      <c r="B46" s="46"/>
      <c r="C46" s="9"/>
      <c r="D46" s="10"/>
      <c r="E46" s="10"/>
      <c r="F46" s="10"/>
      <c r="G46" s="20"/>
      <c r="H46" s="19"/>
      <c r="I46" s="21"/>
      <c r="J46" s="21"/>
      <c r="K46" s="32"/>
      <c r="L46" s="21"/>
      <c r="M46" s="22"/>
      <c r="N46" s="22"/>
      <c r="O46" s="22"/>
      <c r="P46" s="11"/>
      <c r="Q46" s="45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Edvinas Puksta</cp:lastModifiedBy>
  <cp:lastPrinted>2011-08-12T18:36:21Z</cp:lastPrinted>
  <dcterms:created xsi:type="dcterms:W3CDTF">2001-12-28T12:53:09Z</dcterms:created>
  <dcterms:modified xsi:type="dcterms:W3CDTF">2014-06-09T10:10:23Z</dcterms:modified>
  <cp:category/>
  <cp:version/>
  <cp:contentType/>
  <cp:contentStatus/>
</cp:coreProperties>
</file>