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100" windowWidth="25500" windowHeight="7180" tabRatio="601" activeTab="0"/>
  </bookViews>
  <sheets>
    <sheet name="November 14-20..Lapkričio 14-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<sst xmlns="http://schemas.openxmlformats.org/spreadsheetml/2006/main" count="138" uniqueCount="105">
  <si>
    <t>Džesis ir Petas
(Postman Pat)</t>
  </si>
  <si>
    <t>2014.11.14</t>
  </si>
  <si>
    <t>Sen Loranas. Stilius - tai aš
(Saint Lorant)</t>
  </si>
  <si>
    <t>2014.11.14</t>
  </si>
  <si>
    <t>-</t>
  </si>
  <si>
    <t>Mažylis Nikolia
(Le Petit Nicolas / Little Nicholas)</t>
  </si>
  <si>
    <t>A-One Films</t>
  </si>
  <si>
    <t>Bado žaidynės: Strazdas giesmininkas. 1 dalis
Hunger Games: Mockingjay – Part 1</t>
  </si>
  <si>
    <t>Lapkričio 14 - 20 d. Lietuvos kino teatruose rodytų filmų top-30</t>
  </si>
  <si>
    <t>November
7 - 13
GBO
(Lt)</t>
  </si>
  <si>
    <t>Lapkričio
7 - 13 d. 
pajamos
(Lt)</t>
  </si>
  <si>
    <t>Theatrical Film Distribution /
20th Century Fox</t>
  </si>
  <si>
    <t>Ida</t>
  </si>
  <si>
    <t>Kino pasaka</t>
  </si>
  <si>
    <t>Tarp žvaigždžių
(Interstellar)</t>
  </si>
  <si>
    <t>Mėnesienos magija
(Magic in the Moonlight)</t>
  </si>
  <si>
    <t>Karti, karti 2
(Горько, горько 2 / Kiss Them All 2)</t>
  </si>
  <si>
    <t>Stounhersto beprotnamis
(Stonehearst Asylum)</t>
  </si>
  <si>
    <t>ACME Film /
Warner Bros.</t>
  </si>
  <si>
    <t>Nematomas frontas
(The Invisible Front)</t>
  </si>
  <si>
    <t xml:space="preserve">Bendros
pajamos 
(Lt) </t>
  </si>
  <si>
    <t>Bendras 
žiūrovų
sk.</t>
  </si>
  <si>
    <t>Premjeros 
data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</si>
  <si>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</si>
  <si>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</si>
  <si>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</si>
  <si>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</si>
  <si>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</si>
  <si>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</si>
  <si>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</si>
  <si>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</si>
  <si>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ACME Film</t>
  </si>
  <si>
    <t>Sparnai: ugnies tramdytojai
(Planes: Fire &amp; Rescue)</t>
  </si>
  <si>
    <t>Įniršis
(Fury)</t>
  </si>
  <si>
    <t>Mažylio Nikolia atostogos
(Nicholas on Holiday / Nicholas on Holiday)</t>
  </si>
  <si>
    <t>Garsų pasaulio įrašai</t>
  </si>
  <si>
    <t>Rūsys
(The Basement)</t>
  </si>
  <si>
    <t>Incognito Films</t>
  </si>
  <si>
    <t>Atostogos Italijoje
(A Trip to Italy)</t>
  </si>
  <si>
    <t>-</t>
  </si>
  <si>
    <t>Prior Entertainment</t>
  </si>
  <si>
    <t>Theatrical Film Distribution /
WDSMPI</t>
  </si>
  <si>
    <t>TOTAL:</t>
  </si>
  <si>
    <t>Radviliada</t>
  </si>
  <si>
    <t>Dingusi
(Gone Girl)</t>
  </si>
  <si>
    <t>Garsų pasaulio įrašai</t>
  </si>
  <si>
    <t>Lošėjas
(The Gambler)</t>
  </si>
  <si>
    <t>Ekskursantė
(The Excursionist)</t>
  </si>
  <si>
    <t>Cinemark</t>
  </si>
  <si>
    <t>John Wick</t>
  </si>
  <si>
    <t>Redirected. Pasaulinė versija
(Redirected. International Cut)</t>
  </si>
  <si>
    <t>2014.11.07</t>
  </si>
  <si>
    <t>N</t>
  </si>
  <si>
    <t>2014.11.14</t>
  </si>
  <si>
    <t>Prior Entertainment</t>
  </si>
  <si>
    <t>P</t>
  </si>
  <si>
    <t>F</t>
  </si>
  <si>
    <t>Festival screenings</t>
  </si>
  <si>
    <t>November
14 - 20
GBO
(Lt)</t>
  </si>
  <si>
    <t>Lapkričio
14 - 20 d. 
pajamos
(Lt)</t>
  </si>
  <si>
    <t>November
14 - 20
ADM</t>
  </si>
  <si>
    <t>Lapkričio
14 - 20 d. 
žiūrovų
sk.</t>
  </si>
  <si>
    <t>November
14 - 20
GBO
(Eur)</t>
  </si>
  <si>
    <t>Lapkričio
14 - 20 d.  
pajamos
(Eur)</t>
  </si>
  <si>
    <t>-</t>
  </si>
  <si>
    <t>Kol nenuėjau miegoti
(Before I Go To Sleep)</t>
  </si>
  <si>
    <t>1971-ieji
('71)</t>
  </si>
  <si>
    <t>F</t>
  </si>
  <si>
    <t>Iltis
(Tusk)</t>
  </si>
  <si>
    <t>Kino kultas</t>
  </si>
  <si>
    <t>Dviejų naktų nuotykis
(Two Night Stand)</t>
  </si>
  <si>
    <t>Džesabelė: dvasios prakeiksmas
(Jessabelle)</t>
  </si>
  <si>
    <t>2014.11.07</t>
  </si>
  <si>
    <t>ACME Film</t>
  </si>
  <si>
    <t>Pre-views</t>
  </si>
  <si>
    <t>Theatrical Film Distribution</t>
  </si>
  <si>
    <t>Gustavo nuotykiai
(Adventures of Gustav)</t>
  </si>
  <si>
    <t>Drakula. Pradžia
(Dracula Untold)</t>
  </si>
  <si>
    <t>Top Film / Incognito Films</t>
  </si>
  <si>
    <t>Su meile, Rouzė
(Love, Rosie)</t>
  </si>
  <si>
    <t>P</t>
  </si>
  <si>
    <t>ACME Film</t>
  </si>
  <si>
    <t>Dėžinukai
(Boxtrolls)</t>
  </si>
  <si>
    <t>Mergaitė su katinu
(Incompresa)</t>
  </si>
  <si>
    <t>A-One Films</t>
  </si>
  <si>
    <t>Forum Cinemas /
Universal</t>
  </si>
  <si>
    <t>Theatrical Film Distribution /
20th Century Fox</t>
  </si>
  <si>
    <t>Nominum</t>
  </si>
  <si>
    <t>TOTAL (top20):</t>
  </si>
  <si>
    <t>TOTAL (top30):</t>
  </si>
  <si>
    <t>Movie</t>
  </si>
  <si>
    <t>Change</t>
  </si>
  <si>
    <t>Show count</t>
  </si>
  <si>
    <t>Average ADM</t>
  </si>
  <si>
    <t>DCO count</t>
  </si>
  <si>
    <t>Aleksandras ir baisiai, labai siaubingai nesėkminga diena
(Alexander and the Terrible, Horrible, No Good, Very Bad Day)</t>
  </si>
  <si>
    <t>Week on screens</t>
  </si>
  <si>
    <t>TOTAL GBO     (Lt)</t>
  </si>
  <si>
    <t>TOTAL ADM</t>
  </si>
  <si>
    <t>TOTAL GBO (Eur)</t>
  </si>
  <si>
    <t>Release   Date</t>
  </si>
  <si>
    <t>Distributor</t>
  </si>
  <si>
    <t>TOTAL (top10):</t>
  </si>
  <si>
    <t>Incognito Films</t>
  </si>
  <si>
    <t xml:space="preserve">November 14th - 20th Lithuanian top-30 </t>
  </si>
</sst>
</file>

<file path=xl/styles.xml><?xml version="1.0" encoding="utf-8"?>
<styleSheet xmlns="http://schemas.openxmlformats.org/spreadsheetml/2006/main">
  <numFmts count="58">
    <numFmt numFmtId="5" formatCode="&quot;LTL&quot;#,##0_);\(&quot;LTL&quot;#,##0\)"/>
    <numFmt numFmtId="6" formatCode="&quot;LTL&quot;#,##0_);[Red]\(&quot;LTL&quot;#,##0\)"/>
    <numFmt numFmtId="7" formatCode="&quot;LTL&quot;#,##0.00_);\(&quot;LTL&quot;#,##0.00\)"/>
    <numFmt numFmtId="8" formatCode="&quot;LTL&quot;#,##0.00_);[Red]\(&quot;LTL&quot;#,##0.00\)"/>
    <numFmt numFmtId="42" formatCode="_(&quot;LTL&quot;* #,##0_);_(&quot;LTL&quot;* \(#,##0\);_(&quot;LTL&quot;* &quot;-&quot;_);_(@_)"/>
    <numFmt numFmtId="41" formatCode="_(* #,##0_);_(* \(#,##0\);_(* &quot;-&quot;_);_(@_)"/>
    <numFmt numFmtId="44" formatCode="_(&quot;LTL&quot;* #,##0.00_);_(&quot;LTL&quot;* \(#,##0.00\);_(&quot;LTL&quot;* &quot;-&quot;??_);_(@_)"/>
    <numFmt numFmtId="43" formatCode="_(* #,##0.00_);_(* \(#,##0.00\);_(* &quot;-&quot;??_);_(@_)"/>
    <numFmt numFmtId="164" formatCode="#,##0&quot;LTL&quot;;\-#,##0&quot;LTL&quot;"/>
    <numFmt numFmtId="165" formatCode="#,##0&quot;LTL&quot;;[Red]\-#,##0&quot;LTL&quot;"/>
    <numFmt numFmtId="166" formatCode="#,##0.00&quot;LTL&quot;;\-#,##0.00&quot;LTL&quot;"/>
    <numFmt numFmtId="167" formatCode="#,##0.00&quot;LTL&quot;;[Red]\-#,##0.00&quot;LTL&quot;"/>
    <numFmt numFmtId="168" formatCode="_-* #,##0&quot;LTL&quot;_-;\-* #,##0&quot;LTL&quot;_-;_-* &quot;-&quot;&quot;LTL&quot;_-;_-@_-"/>
    <numFmt numFmtId="169" formatCode="_-* #,##0_L_T_L_-;\-* #,##0_L_T_L_-;_-* &quot;-&quot;_L_T_L_-;_-@_-"/>
    <numFmt numFmtId="170" formatCode="_-* #,##0.00&quot;LTL&quot;_-;\-* #,##0.00&quot;LTL&quot;_-;_-* &quot;-&quot;??&quot;LTL&quot;_-;_-@_-"/>
    <numFmt numFmtId="171" formatCode="_-* #,##0.00_L_T_L_-;\-* #,##0.00_L_T_L_-;_-* &quot;-&quot;??_L_T_L_-;_-@_-"/>
    <numFmt numFmtId="172" formatCode="#,##0&quot;Lt&quot;;\-#,##0&quot;Lt&quot;"/>
    <numFmt numFmtId="173" formatCode="#,##0&quot;Lt&quot;;[Red]\-#,##0&quot;Lt&quot;"/>
    <numFmt numFmtId="174" formatCode="#,##0.00&quot;Lt&quot;;\-#,##0.00&quot;Lt&quot;"/>
    <numFmt numFmtId="175" formatCode="#,##0.00&quot;Lt&quot;;[Red]\-#,##0.00&quot;Lt&quot;"/>
    <numFmt numFmtId="176" formatCode="_-* #,##0&quot;Lt&quot;_-;\-* #,##0&quot;Lt&quot;_-;_-* &quot;-&quot;&quot;Lt&quot;_-;_-@_-"/>
    <numFmt numFmtId="177" formatCode="_-* #,##0_L_t_-;\-* #,##0_L_t_-;_-* &quot;-&quot;_L_t_-;_-@_-"/>
    <numFmt numFmtId="178" formatCode="_-* #,##0.00&quot;Lt&quot;_-;\-* #,##0.00&quot;Lt&quot;_-;_-* &quot;-&quot;??&quot;Lt&quot;_-;_-@_-"/>
    <numFmt numFmtId="179" formatCode="_-* #,##0.00_L_t_-;\-* #,##0.00_L_t_-;_-* &quot;-&quot;??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t&quot;;\-#,##0\ &quot;Lt&quot;"/>
    <numFmt numFmtId="189" formatCode="#,##0\ &quot;Lt&quot;;[Red]\-#,##0\ &quot;Lt&quot;"/>
    <numFmt numFmtId="190" formatCode="#,##0.00\ &quot;Lt&quot;;\-#,##0.00\ &quot;Lt&quot;"/>
    <numFmt numFmtId="191" formatCode="#,##0.00\ &quot;Lt&quot;;[Red]\-#,##0.00\ &quot;Lt&quot;"/>
    <numFmt numFmtId="192" formatCode="_-* #,##0\ &quot;Lt&quot;_-;\-* #,##0\ &quot;Lt&quot;_-;_-* &quot;-&quot;\ &quot;Lt&quot;_-;_-@_-"/>
    <numFmt numFmtId="193" formatCode="_-* #,##0\ _L_t_-;\-* #,##0\ _L_t_-;_-* &quot;-&quot;\ _L_t_-;_-@_-"/>
    <numFmt numFmtId="194" formatCode="_-* #,##0.00\ &quot;Lt&quot;_-;\-* #,##0.00\ &quot;Lt&quot;_-;_-* &quot;-&quot;??\ &quot;Lt&quot;_-;_-@_-"/>
    <numFmt numFmtId="195" formatCode="_-* #,##0.00\ _L_t_-;\-* #,##0.00\ _L_t_-;_-* &quot;-&quot;??\ _L_t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yyyy\.mm\.dd"/>
    <numFmt numFmtId="203" formatCode="yyyy/mm/dd;@"/>
    <numFmt numFmtId="204" formatCode="#,##0.0"/>
    <numFmt numFmtId="205" formatCode="[$-427]yyyy\ &quot;m.&quot;\ mmmm\ d\ &quot;d.&quot;"/>
    <numFmt numFmtId="206" formatCode="yyyy\.mm\.dd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yyyy/mm/dd"/>
    <numFmt numFmtId="212" formatCode="#,##0.00\ &quot;Lt&quot;"/>
    <numFmt numFmtId="213" formatCode="General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2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6" fontId="6" fillId="0" borderId="12" xfId="0" applyNumberFormat="1" applyFont="1" applyBorder="1" applyAlignment="1">
      <alignment horizontal="center" vertical="center" wrapText="1"/>
    </xf>
    <xf numFmtId="3" fontId="6" fillId="25" borderId="10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49" fontId="5" fillId="7" borderId="14" xfId="0" applyNumberFormat="1" applyFont="1" applyFill="1" applyBorder="1" applyAlignment="1">
      <alignment horizontal="center" vertical="center" wrapText="1"/>
    </xf>
    <xf numFmtId="49" fontId="5" fillId="7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4" fillId="24" borderId="12" xfId="0" applyNumberFormat="1" applyFont="1" applyFill="1" applyBorder="1" applyAlignment="1" applyProtection="1">
      <alignment horizontal="center" vertical="center" wrapText="1"/>
      <protection/>
    </xf>
    <xf numFmtId="3" fontId="4" fillId="24" borderId="12" xfId="0" applyNumberFormat="1" applyFont="1" applyFill="1" applyBorder="1" applyAlignment="1">
      <alignment horizontal="center" vertical="center"/>
    </xf>
    <xf numFmtId="3" fontId="6" fillId="24" borderId="12" xfId="0" applyNumberFormat="1" applyFont="1" applyFill="1" applyBorder="1" applyAlignment="1">
      <alignment horizontal="center" vertical="center"/>
    </xf>
    <xf numFmtId="10" fontId="6" fillId="24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49" fontId="5" fillId="8" borderId="19" xfId="0" applyNumberFormat="1" applyFont="1" applyFill="1" applyBorder="1" applyAlignment="1">
      <alignment horizontal="center" vertical="center" wrapText="1"/>
    </xf>
    <xf numFmtId="49" fontId="5" fillId="8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06" fontId="6" fillId="0" borderId="10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06" fontId="6" fillId="0" borderId="10" xfId="0" applyNumberFormat="1" applyFont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11.14-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Gorko%202_Litva_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4.11.07-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NematomasFrontas.ataskaita2014.11.17-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2014-lapkricio-14-16-d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edvinui17.11-20.11xlsx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opai\Savaites\2014\2014.10.2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ember 14-16 LapkrIčio 14-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vember 7-13...Lapkričio 7-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.11.1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ctober 24-30 ... Spalio 24-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61.7109375" style="3" customWidth="1"/>
    <col min="4" max="5" width="13.421875" style="3" bestFit="1" customWidth="1"/>
    <col min="6" max="6" width="14.00390625" style="3" bestFit="1" customWidth="1"/>
    <col min="7" max="7" width="10.8515625" style="3" customWidth="1"/>
    <col min="8" max="8" width="13.4218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ht="19.5">
      <c r="A1" s="1" t="s">
        <v>104</v>
      </c>
    </row>
    <row r="2" spans="1:11" ht="19.5">
      <c r="A2" s="1" t="s">
        <v>8</v>
      </c>
      <c r="B2" s="1"/>
      <c r="C2" s="1"/>
      <c r="D2" s="2"/>
      <c r="E2" s="22"/>
      <c r="G2" s="27"/>
      <c r="K2"/>
    </row>
    <row r="3" ht="13.5" thickBot="1"/>
    <row r="4" spans="1:17" ht="57" customHeight="1" thickBot="1">
      <c r="A4" s="46"/>
      <c r="B4" s="47"/>
      <c r="C4" s="48" t="s">
        <v>90</v>
      </c>
      <c r="D4" s="48" t="s">
        <v>58</v>
      </c>
      <c r="E4" s="48" t="s">
        <v>62</v>
      </c>
      <c r="F4" s="48" t="s">
        <v>9</v>
      </c>
      <c r="G4" s="48" t="s">
        <v>91</v>
      </c>
      <c r="H4" s="48" t="s">
        <v>60</v>
      </c>
      <c r="I4" s="48" t="s">
        <v>92</v>
      </c>
      <c r="J4" s="48" t="s">
        <v>93</v>
      </c>
      <c r="K4" s="48" t="s">
        <v>94</v>
      </c>
      <c r="L4" s="48" t="s">
        <v>96</v>
      </c>
      <c r="M4" s="48" t="s">
        <v>97</v>
      </c>
      <c r="N4" s="48" t="s">
        <v>98</v>
      </c>
      <c r="O4" s="48" t="s">
        <v>99</v>
      </c>
      <c r="P4" s="48" t="s">
        <v>100</v>
      </c>
      <c r="Q4" s="49" t="s">
        <v>101</v>
      </c>
    </row>
    <row r="5" spans="1:17" ht="61.5" customHeight="1" thickBot="1">
      <c r="A5" s="59"/>
      <c r="B5" s="60"/>
      <c r="C5" s="61" t="s">
        <v>28</v>
      </c>
      <c r="D5" s="61" t="s">
        <v>59</v>
      </c>
      <c r="E5" s="61" t="s">
        <v>63</v>
      </c>
      <c r="F5" s="61" t="s">
        <v>10</v>
      </c>
      <c r="G5" s="61" t="s">
        <v>29</v>
      </c>
      <c r="H5" s="61" t="s">
        <v>61</v>
      </c>
      <c r="I5" s="61" t="s">
        <v>25</v>
      </c>
      <c r="J5" s="61" t="s">
        <v>23</v>
      </c>
      <c r="K5" s="61" t="s">
        <v>26</v>
      </c>
      <c r="L5" s="61" t="s">
        <v>30</v>
      </c>
      <c r="M5" s="61" t="s">
        <v>20</v>
      </c>
      <c r="N5" s="61" t="s">
        <v>21</v>
      </c>
      <c r="O5" s="61" t="s">
        <v>27</v>
      </c>
      <c r="P5" s="61" t="s">
        <v>22</v>
      </c>
      <c r="Q5" s="62" t="s">
        <v>24</v>
      </c>
    </row>
    <row r="6" spans="1:17" ht="25.5" customHeight="1">
      <c r="A6" s="66">
        <v>1</v>
      </c>
      <c r="B6" s="41">
        <v>1</v>
      </c>
      <c r="C6" s="4" t="s">
        <v>14</v>
      </c>
      <c r="D6" s="54">
        <v>305765.84</v>
      </c>
      <c r="E6" s="40">
        <f>D6/3.452</f>
        <v>88576.4310544612</v>
      </c>
      <c r="F6" s="54">
        <v>357591.76</v>
      </c>
      <c r="G6" s="57">
        <f>(D6-F6)/F6</f>
        <v>-0.14493040891098827</v>
      </c>
      <c r="H6" s="54">
        <v>18357</v>
      </c>
      <c r="I6" s="55">
        <v>234</v>
      </c>
      <c r="J6" s="26">
        <f>H6/I6</f>
        <v>78.44871794871794</v>
      </c>
      <c r="K6" s="55">
        <v>10</v>
      </c>
      <c r="L6" s="56">
        <v>2</v>
      </c>
      <c r="M6" s="54">
        <v>681938.1</v>
      </c>
      <c r="N6" s="54">
        <v>40563</v>
      </c>
      <c r="O6" s="40">
        <f>M6/3.452</f>
        <v>197548.6964078795</v>
      </c>
      <c r="P6" s="44" t="s">
        <v>51</v>
      </c>
      <c r="Q6" s="58" t="s">
        <v>18</v>
      </c>
    </row>
    <row r="7" spans="1:17" ht="25.5" customHeight="1">
      <c r="A7" s="66">
        <f>A6+1</f>
        <v>2</v>
      </c>
      <c r="B7" s="41">
        <v>2</v>
      </c>
      <c r="C7" s="52" t="s">
        <v>50</v>
      </c>
      <c r="D7" s="54">
        <v>138564.4</v>
      </c>
      <c r="E7" s="40">
        <f>D7/3.452</f>
        <v>40140.32444959444</v>
      </c>
      <c r="F7" s="54">
        <v>237537.7</v>
      </c>
      <c r="G7" s="57">
        <f>(D7-F7)/F7</f>
        <v>-0.41666354435527503</v>
      </c>
      <c r="H7" s="54">
        <v>8608</v>
      </c>
      <c r="I7" s="55">
        <v>189</v>
      </c>
      <c r="J7" s="26">
        <f>H7/I7</f>
        <v>45.544973544973544</v>
      </c>
      <c r="K7" s="55">
        <v>11</v>
      </c>
      <c r="L7" s="56">
        <v>2</v>
      </c>
      <c r="M7" s="54">
        <v>376102.10000000003</v>
      </c>
      <c r="N7" s="54">
        <v>23379</v>
      </c>
      <c r="O7" s="40">
        <f>M7/3.452</f>
        <v>108951.94090382388</v>
      </c>
      <c r="P7" s="44" t="s">
        <v>51</v>
      </c>
      <c r="Q7" s="58" t="s">
        <v>69</v>
      </c>
    </row>
    <row r="8" spans="1:17" ht="25.5" customHeight="1">
      <c r="A8" s="66">
        <f aca="true" t="shared" si="0" ref="A8:A15">A7+1</f>
        <v>3</v>
      </c>
      <c r="B8" s="69" t="s">
        <v>52</v>
      </c>
      <c r="C8" s="4" t="s">
        <v>49</v>
      </c>
      <c r="D8" s="54">
        <v>117889.8</v>
      </c>
      <c r="E8" s="40">
        <f>D8/3.452</f>
        <v>34151.15874855156</v>
      </c>
      <c r="F8" s="54">
        <v>5275.5</v>
      </c>
      <c r="G8" s="57">
        <f>(D8-F8)/F8</f>
        <v>21.346659084446973</v>
      </c>
      <c r="H8" s="54">
        <v>7487</v>
      </c>
      <c r="I8" s="55">
        <v>240</v>
      </c>
      <c r="J8" s="26">
        <f>H8/I8</f>
        <v>31.195833333333333</v>
      </c>
      <c r="K8" s="55">
        <v>11</v>
      </c>
      <c r="L8" s="56">
        <v>1</v>
      </c>
      <c r="M8" s="54">
        <v>123165.3</v>
      </c>
      <c r="N8" s="54">
        <v>7891</v>
      </c>
      <c r="O8" s="40">
        <f>M8/3.452</f>
        <v>35679.403244495945</v>
      </c>
      <c r="P8" s="44" t="s">
        <v>53</v>
      </c>
      <c r="Q8" s="58" t="s">
        <v>81</v>
      </c>
    </row>
    <row r="9" spans="1:17" ht="25.5" customHeight="1">
      <c r="A9" s="66">
        <f t="shared" si="0"/>
        <v>4</v>
      </c>
      <c r="B9" s="69" t="s">
        <v>52</v>
      </c>
      <c r="C9" s="52" t="s">
        <v>0</v>
      </c>
      <c r="D9" s="54">
        <v>87078</v>
      </c>
      <c r="E9" s="40">
        <f>D9/3.452</f>
        <v>25225.37659327926</v>
      </c>
      <c r="F9" s="54" t="s">
        <v>39</v>
      </c>
      <c r="G9" s="54" t="s">
        <v>39</v>
      </c>
      <c r="H9" s="54">
        <v>6264</v>
      </c>
      <c r="I9" s="55">
        <v>301</v>
      </c>
      <c r="J9" s="26">
        <f>H9/I9</f>
        <v>20.81063122923588</v>
      </c>
      <c r="K9" s="55">
        <v>21</v>
      </c>
      <c r="L9" s="56">
        <v>1</v>
      </c>
      <c r="M9" s="54">
        <v>87078</v>
      </c>
      <c r="N9" s="54">
        <v>6264</v>
      </c>
      <c r="O9" s="40">
        <f>M9/3.452</f>
        <v>25225.37659327926</v>
      </c>
      <c r="P9" s="44" t="s">
        <v>1</v>
      </c>
      <c r="Q9" s="53" t="s">
        <v>35</v>
      </c>
    </row>
    <row r="10" spans="1:17" ht="25.5" customHeight="1">
      <c r="A10" s="66">
        <f t="shared" si="0"/>
        <v>5</v>
      </c>
      <c r="B10" s="69" t="s">
        <v>52</v>
      </c>
      <c r="C10" s="4" t="s">
        <v>70</v>
      </c>
      <c r="D10" s="54">
        <v>59156.5</v>
      </c>
      <c r="E10" s="40">
        <f>D10/3.452</f>
        <v>17136.877172653534</v>
      </c>
      <c r="F10" s="54">
        <v>2370</v>
      </c>
      <c r="G10" s="57">
        <f>(D10-F10)/F10</f>
        <v>23.96054852320675</v>
      </c>
      <c r="H10" s="54">
        <v>3806</v>
      </c>
      <c r="I10" s="55">
        <v>121</v>
      </c>
      <c r="J10" s="26">
        <f>H10/I10</f>
        <v>31.454545454545453</v>
      </c>
      <c r="K10" s="55">
        <v>10</v>
      </c>
      <c r="L10" s="56">
        <v>1</v>
      </c>
      <c r="M10" s="54">
        <v>61526.5</v>
      </c>
      <c r="N10" s="54">
        <v>3961</v>
      </c>
      <c r="O10" s="40">
        <f>M10/3.452</f>
        <v>17823.43568945539</v>
      </c>
      <c r="P10" s="44" t="s">
        <v>53</v>
      </c>
      <c r="Q10" s="53" t="s">
        <v>75</v>
      </c>
    </row>
    <row r="11" spans="1:17" ht="25.5" customHeight="1">
      <c r="A11" s="66">
        <f t="shared" si="0"/>
        <v>6</v>
      </c>
      <c r="B11" s="41">
        <v>3</v>
      </c>
      <c r="C11" s="52" t="s">
        <v>33</v>
      </c>
      <c r="D11" s="54">
        <v>45218</v>
      </c>
      <c r="E11" s="40">
        <f>D11/3.452</f>
        <v>13099.07300115875</v>
      </c>
      <c r="F11" s="54">
        <v>82352.6</v>
      </c>
      <c r="G11" s="57">
        <f>(D11-F11)/F11</f>
        <v>-0.45092201096261686</v>
      </c>
      <c r="H11" s="54">
        <v>2812</v>
      </c>
      <c r="I11" s="55">
        <v>99</v>
      </c>
      <c r="J11" s="26">
        <f>H11/I11</f>
        <v>28.404040404040405</v>
      </c>
      <c r="K11" s="55">
        <v>10</v>
      </c>
      <c r="L11" s="56">
        <v>4</v>
      </c>
      <c r="M11" s="54">
        <v>495991.3</v>
      </c>
      <c r="N11" s="54">
        <v>30741</v>
      </c>
      <c r="O11" s="40">
        <f>M11/3.452</f>
        <v>143682.30011587485</v>
      </c>
      <c r="P11" s="44">
        <v>41936</v>
      </c>
      <c r="Q11" s="53" t="s">
        <v>31</v>
      </c>
    </row>
    <row r="12" spans="1:17" ht="25.5" customHeight="1">
      <c r="A12" s="66">
        <f t="shared" si="0"/>
        <v>7</v>
      </c>
      <c r="B12" s="74" t="s">
        <v>80</v>
      </c>
      <c r="C12" s="52" t="s">
        <v>7</v>
      </c>
      <c r="D12" s="54">
        <v>41799.6</v>
      </c>
      <c r="E12" s="40">
        <f>D12/3.452</f>
        <v>12108.806488991888</v>
      </c>
      <c r="F12" s="54" t="s">
        <v>39</v>
      </c>
      <c r="G12" s="54" t="s">
        <v>39</v>
      </c>
      <c r="H12" s="54">
        <v>2474</v>
      </c>
      <c r="I12" s="55">
        <v>9</v>
      </c>
      <c r="J12" s="26">
        <f>H12/I12</f>
        <v>274.8888888888889</v>
      </c>
      <c r="K12" s="55">
        <v>9</v>
      </c>
      <c r="L12" s="56" t="s">
        <v>55</v>
      </c>
      <c r="M12" s="54">
        <v>41799.6</v>
      </c>
      <c r="N12" s="54">
        <v>2474</v>
      </c>
      <c r="O12" s="40">
        <f>M12/3.452</f>
        <v>12108.806488991888</v>
      </c>
      <c r="P12" s="44" t="s">
        <v>74</v>
      </c>
      <c r="Q12" s="53" t="s">
        <v>54</v>
      </c>
    </row>
    <row r="13" spans="1:17" ht="25.5" customHeight="1">
      <c r="A13" s="66">
        <f t="shared" si="0"/>
        <v>8</v>
      </c>
      <c r="B13" s="41">
        <v>5</v>
      </c>
      <c r="C13" s="52" t="s">
        <v>76</v>
      </c>
      <c r="D13" s="54">
        <v>37958.02</v>
      </c>
      <c r="E13" s="40">
        <f>D13/3.452</f>
        <v>10995.950173812282</v>
      </c>
      <c r="F13" s="54">
        <v>61838.39</v>
      </c>
      <c r="G13" s="57">
        <f>(D13-F13)/F13</f>
        <v>-0.3861738638408924</v>
      </c>
      <c r="H13" s="54">
        <v>3400</v>
      </c>
      <c r="I13" s="55">
        <v>190</v>
      </c>
      <c r="J13" s="26">
        <f>H13/I13</f>
        <v>17.894736842105264</v>
      </c>
      <c r="K13" s="55">
        <v>10</v>
      </c>
      <c r="L13" s="56">
        <v>5</v>
      </c>
      <c r="M13" s="54">
        <v>744639.37</v>
      </c>
      <c r="N13" s="54">
        <v>57930</v>
      </c>
      <c r="O13" s="40">
        <f>M13/3.452</f>
        <v>215712.44785631518</v>
      </c>
      <c r="P13" s="44">
        <v>41929</v>
      </c>
      <c r="Q13" s="53" t="s">
        <v>31</v>
      </c>
    </row>
    <row r="14" spans="1:17" ht="25.5" customHeight="1">
      <c r="A14" s="66">
        <f t="shared" si="0"/>
        <v>9</v>
      </c>
      <c r="B14" s="41">
        <v>4</v>
      </c>
      <c r="C14" s="52" t="s">
        <v>71</v>
      </c>
      <c r="D14" s="54">
        <v>36449.5</v>
      </c>
      <c r="E14" s="40">
        <f>D14/3.452</f>
        <v>10558.951332560835</v>
      </c>
      <c r="F14" s="54">
        <v>79738.46</v>
      </c>
      <c r="G14" s="57">
        <f>(D14-F14)/F14</f>
        <v>-0.5428868327780597</v>
      </c>
      <c r="H14" s="54">
        <v>2146</v>
      </c>
      <c r="I14" s="55">
        <v>81</v>
      </c>
      <c r="J14" s="26">
        <f>H14/I14</f>
        <v>26.493827160493826</v>
      </c>
      <c r="K14" s="55">
        <v>8</v>
      </c>
      <c r="L14" s="56">
        <v>2</v>
      </c>
      <c r="M14" s="54">
        <v>116620.96</v>
      </c>
      <c r="N14" s="54">
        <v>7004</v>
      </c>
      <c r="O14" s="40">
        <f>M14/3.452</f>
        <v>33783.59212050985</v>
      </c>
      <c r="P14" s="44" t="s">
        <v>72</v>
      </c>
      <c r="Q14" s="53" t="s">
        <v>73</v>
      </c>
    </row>
    <row r="15" spans="1:17" ht="25.5" customHeight="1">
      <c r="A15" s="66">
        <f t="shared" si="0"/>
        <v>10</v>
      </c>
      <c r="B15" s="41">
        <v>6</v>
      </c>
      <c r="C15" s="52" t="s">
        <v>16</v>
      </c>
      <c r="D15" s="54">
        <v>24377</v>
      </c>
      <c r="E15" s="40">
        <f>D15/3.452</f>
        <v>7061.7033603708</v>
      </c>
      <c r="F15" s="54">
        <v>57640.5</v>
      </c>
      <c r="G15" s="57">
        <f>(D15-F15)/F15</f>
        <v>-0.5770855561627675</v>
      </c>
      <c r="H15" s="54">
        <v>1396</v>
      </c>
      <c r="I15" s="55">
        <v>70</v>
      </c>
      <c r="J15" s="26">
        <f>H15/I15</f>
        <v>19.942857142857143</v>
      </c>
      <c r="K15" s="55">
        <v>4</v>
      </c>
      <c r="L15" s="56">
        <v>3</v>
      </c>
      <c r="M15" s="54">
        <v>180348.6</v>
      </c>
      <c r="N15" s="54">
        <v>10377</v>
      </c>
      <c r="O15" s="40">
        <f>M15/3.452</f>
        <v>52244.669756662806</v>
      </c>
      <c r="P15" s="44">
        <v>41943</v>
      </c>
      <c r="Q15" s="53" t="s">
        <v>78</v>
      </c>
    </row>
    <row r="16" spans="1:17" ht="27" customHeight="1">
      <c r="A16" s="63"/>
      <c r="B16" s="41"/>
      <c r="C16" s="12" t="s">
        <v>102</v>
      </c>
      <c r="D16" s="39">
        <f>SUM(D6:D15)</f>
        <v>894256.66</v>
      </c>
      <c r="E16" s="39">
        <f>SUM(E6:E15)</f>
        <v>259054.65237543453</v>
      </c>
      <c r="F16" s="39">
        <v>999973.6199999999</v>
      </c>
      <c r="G16" s="13">
        <f>(D16-F16)/F16</f>
        <v>-0.1057197488869755</v>
      </c>
      <c r="H16" s="39">
        <f>SUM(H6:H15)</f>
        <v>56750</v>
      </c>
      <c r="I16" s="15"/>
      <c r="J16" s="15"/>
      <c r="K16" s="16"/>
      <c r="L16" s="15"/>
      <c r="M16" s="17"/>
      <c r="N16" s="17"/>
      <c r="O16" s="14"/>
      <c r="P16" s="23"/>
      <c r="Q16" s="35"/>
    </row>
    <row r="17" spans="1:17" ht="9" customHeight="1">
      <c r="A17" s="64"/>
      <c r="B17" s="42"/>
      <c r="C17" s="5"/>
      <c r="D17" s="6"/>
      <c r="E17" s="6"/>
      <c r="F17" s="6"/>
      <c r="G17" s="7"/>
      <c r="H17" s="7"/>
      <c r="I17" s="8"/>
      <c r="J17" s="8"/>
      <c r="K17" s="7"/>
      <c r="L17" s="8"/>
      <c r="M17" s="7"/>
      <c r="N17" s="7"/>
      <c r="O17" s="7"/>
      <c r="P17" s="24"/>
      <c r="Q17" s="36"/>
    </row>
    <row r="18" spans="1:17" ht="25.5" customHeight="1">
      <c r="A18" s="66">
        <f>A15+1</f>
        <v>11</v>
      </c>
      <c r="B18" s="41">
        <v>8</v>
      </c>
      <c r="C18" s="4" t="s">
        <v>82</v>
      </c>
      <c r="D18" s="54">
        <v>22886.5</v>
      </c>
      <c r="E18" s="40">
        <f>D18/3.452</f>
        <v>6629.924681344149</v>
      </c>
      <c r="F18" s="54">
        <v>33748.25</v>
      </c>
      <c r="G18" s="57">
        <f>(D18-F18)/F18</f>
        <v>-0.3218463179572274</v>
      </c>
      <c r="H18" s="54">
        <v>1491</v>
      </c>
      <c r="I18" s="55">
        <v>74</v>
      </c>
      <c r="J18" s="26">
        <f>H18/I18</f>
        <v>20.14864864864865</v>
      </c>
      <c r="K18" s="55">
        <v>12</v>
      </c>
      <c r="L18" s="56">
        <v>9</v>
      </c>
      <c r="M18" s="54">
        <v>569402.28</v>
      </c>
      <c r="N18" s="54">
        <v>38797</v>
      </c>
      <c r="O18" s="40">
        <f>M18/3.452</f>
        <v>164948.516801854</v>
      </c>
      <c r="P18" s="44">
        <v>41901</v>
      </c>
      <c r="Q18" s="53" t="s">
        <v>85</v>
      </c>
    </row>
    <row r="19" spans="1:17" ht="25.5" customHeight="1">
      <c r="A19" s="66">
        <f>A18+1</f>
        <v>12</v>
      </c>
      <c r="B19" s="41">
        <v>7</v>
      </c>
      <c r="C19" s="4" t="s">
        <v>79</v>
      </c>
      <c r="D19" s="54">
        <v>20793</v>
      </c>
      <c r="E19" s="40">
        <f>D19/3.452</f>
        <v>6023.464658169178</v>
      </c>
      <c r="F19" s="54">
        <v>42199.96</v>
      </c>
      <c r="G19" s="57">
        <f>(D19-F19)/F19</f>
        <v>-0.5072744144781179</v>
      </c>
      <c r="H19" s="54">
        <v>1222</v>
      </c>
      <c r="I19" s="55">
        <v>50</v>
      </c>
      <c r="J19" s="26">
        <f>H19/I19</f>
        <v>24.44</v>
      </c>
      <c r="K19" s="55">
        <v>6</v>
      </c>
      <c r="L19" s="56">
        <v>3</v>
      </c>
      <c r="M19" s="54">
        <v>156409.96</v>
      </c>
      <c r="N19" s="54">
        <v>9848</v>
      </c>
      <c r="O19" s="40">
        <f>M19/3.452</f>
        <v>45309.953650057934</v>
      </c>
      <c r="P19" s="44">
        <v>41943</v>
      </c>
      <c r="Q19" s="58" t="s">
        <v>81</v>
      </c>
    </row>
    <row r="20" spans="1:17" ht="25.5" customHeight="1">
      <c r="A20" s="66">
        <f aca="true" t="shared" si="1" ref="A20:A27">A19+1</f>
        <v>13</v>
      </c>
      <c r="B20" s="41">
        <v>10</v>
      </c>
      <c r="C20" s="52" t="s">
        <v>44</v>
      </c>
      <c r="D20" s="54">
        <v>10503.5</v>
      </c>
      <c r="E20" s="40">
        <f>D20/3.452</f>
        <v>3042.728852838934</v>
      </c>
      <c r="F20" s="54">
        <v>18726</v>
      </c>
      <c r="G20" s="57">
        <f>(D20-F20)/F20</f>
        <v>-0.43909537541386306</v>
      </c>
      <c r="H20" s="54">
        <v>581</v>
      </c>
      <c r="I20" s="55">
        <v>13</v>
      </c>
      <c r="J20" s="26">
        <f>H20/I20</f>
        <v>44.69230769230769</v>
      </c>
      <c r="K20" s="55">
        <v>3</v>
      </c>
      <c r="L20" s="56">
        <v>7</v>
      </c>
      <c r="M20" s="54">
        <v>439080.5</v>
      </c>
      <c r="N20" s="54">
        <v>27111</v>
      </c>
      <c r="O20" s="40">
        <f>M20/3.452</f>
        <v>127195.97334878331</v>
      </c>
      <c r="P20" s="44">
        <v>41915</v>
      </c>
      <c r="Q20" s="53" t="s">
        <v>86</v>
      </c>
    </row>
    <row r="21" spans="1:17" ht="25.5" customHeight="1">
      <c r="A21" s="66">
        <f t="shared" si="1"/>
        <v>14</v>
      </c>
      <c r="B21" s="69" t="s">
        <v>52</v>
      </c>
      <c r="C21" s="52" t="s">
        <v>68</v>
      </c>
      <c r="D21" s="54">
        <v>9240</v>
      </c>
      <c r="E21" s="40">
        <f>D21/3.452</f>
        <v>2676.7091541135574</v>
      </c>
      <c r="F21" s="54" t="s">
        <v>39</v>
      </c>
      <c r="G21" s="54" t="s">
        <v>39</v>
      </c>
      <c r="H21" s="54">
        <v>657</v>
      </c>
      <c r="I21" s="55">
        <v>71</v>
      </c>
      <c r="J21" s="26">
        <f>H21/I21</f>
        <v>9.253521126760564</v>
      </c>
      <c r="K21" s="55">
        <v>8</v>
      </c>
      <c r="L21" s="56">
        <v>1</v>
      </c>
      <c r="M21" s="54">
        <v>9240</v>
      </c>
      <c r="N21" s="54">
        <v>657</v>
      </c>
      <c r="O21" s="40">
        <f>M21/3.452</f>
        <v>2676.7091541135574</v>
      </c>
      <c r="P21" s="44" t="s">
        <v>3</v>
      </c>
      <c r="Q21" s="53" t="s">
        <v>54</v>
      </c>
    </row>
    <row r="22" spans="1:17" ht="25.5" customHeight="1">
      <c r="A22" s="66">
        <f t="shared" si="1"/>
        <v>15</v>
      </c>
      <c r="B22" s="69" t="s">
        <v>52</v>
      </c>
      <c r="C22" s="52" t="s">
        <v>2</v>
      </c>
      <c r="D22" s="54">
        <v>6804</v>
      </c>
      <c r="E22" s="40">
        <f>D22/3.452</f>
        <v>1971.0312862108922</v>
      </c>
      <c r="F22" s="54" t="s">
        <v>39</v>
      </c>
      <c r="G22" s="54" t="s">
        <v>39</v>
      </c>
      <c r="H22" s="54">
        <v>614</v>
      </c>
      <c r="I22" s="55">
        <v>22</v>
      </c>
      <c r="J22" s="26">
        <f>H22/I22</f>
        <v>27.90909090909091</v>
      </c>
      <c r="K22" s="55">
        <v>6</v>
      </c>
      <c r="L22" s="56">
        <v>1</v>
      </c>
      <c r="M22" s="54">
        <v>6804</v>
      </c>
      <c r="N22" s="54">
        <v>614</v>
      </c>
      <c r="O22" s="40">
        <f>M22/3.452</f>
        <v>1971.0312862108922</v>
      </c>
      <c r="P22" s="44" t="s">
        <v>3</v>
      </c>
      <c r="Q22" s="53" t="s">
        <v>84</v>
      </c>
    </row>
    <row r="23" spans="1:17" ht="25.5" customHeight="1">
      <c r="A23" s="66">
        <f t="shared" si="1"/>
        <v>16</v>
      </c>
      <c r="B23" s="41">
        <v>9</v>
      </c>
      <c r="C23" s="52" t="s">
        <v>17</v>
      </c>
      <c r="D23" s="54">
        <v>6347</v>
      </c>
      <c r="E23" s="40">
        <f>D23/3.452</f>
        <v>1838.6442641946699</v>
      </c>
      <c r="F23" s="54">
        <v>28600</v>
      </c>
      <c r="G23" s="57">
        <f>(D23-F23)/F23</f>
        <v>-0.7780769230769231</v>
      </c>
      <c r="H23" s="54">
        <v>415</v>
      </c>
      <c r="I23" s="55">
        <v>35</v>
      </c>
      <c r="J23" s="26">
        <f>H23/I23</f>
        <v>11.857142857142858</v>
      </c>
      <c r="K23" s="55">
        <v>4</v>
      </c>
      <c r="L23" s="56">
        <v>3</v>
      </c>
      <c r="M23" s="54">
        <v>121700</v>
      </c>
      <c r="N23" s="54">
        <v>7859</v>
      </c>
      <c r="O23" s="40">
        <f>M23/3.452</f>
        <v>35254.92468134415</v>
      </c>
      <c r="P23" s="44">
        <v>41943</v>
      </c>
      <c r="Q23" s="53" t="s">
        <v>35</v>
      </c>
    </row>
    <row r="24" spans="1:17" ht="25.5" customHeight="1">
      <c r="A24" s="66">
        <f t="shared" si="1"/>
        <v>17</v>
      </c>
      <c r="B24" s="41">
        <v>16</v>
      </c>
      <c r="C24" s="4" t="s">
        <v>43</v>
      </c>
      <c r="D24" s="54">
        <v>5807</v>
      </c>
      <c r="E24" s="40">
        <f>D24/3.452</f>
        <v>1682.213209733488</v>
      </c>
      <c r="F24" s="40">
        <v>6502</v>
      </c>
      <c r="G24" s="57">
        <f>(D24-F24)/F24</f>
        <v>-0.10689018763457397</v>
      </c>
      <c r="H24" s="54">
        <v>743</v>
      </c>
      <c r="I24" s="55">
        <v>9</v>
      </c>
      <c r="J24" s="26">
        <f>H24/I24</f>
        <v>82.55555555555556</v>
      </c>
      <c r="K24" s="55">
        <v>6</v>
      </c>
      <c r="L24" s="56">
        <v>12</v>
      </c>
      <c r="M24" s="54">
        <v>85888.4</v>
      </c>
      <c r="N24" s="54">
        <v>8846</v>
      </c>
      <c r="O24" s="40">
        <f>M24/3.452</f>
        <v>24880.76477404403</v>
      </c>
      <c r="P24" s="44">
        <v>41880</v>
      </c>
      <c r="Q24" s="53" t="s">
        <v>87</v>
      </c>
    </row>
    <row r="25" spans="1:17" ht="25.5" customHeight="1">
      <c r="A25" s="66">
        <f t="shared" si="1"/>
        <v>18</v>
      </c>
      <c r="B25" s="41">
        <v>11</v>
      </c>
      <c r="C25" s="52" t="s">
        <v>46</v>
      </c>
      <c r="D25" s="54">
        <v>4263</v>
      </c>
      <c r="E25" s="40">
        <f>D25/3.452</f>
        <v>1234.936268829664</v>
      </c>
      <c r="F25" s="54">
        <v>10714</v>
      </c>
      <c r="G25" s="57">
        <f>(D25-F25)/F25</f>
        <v>-0.6021093895837223</v>
      </c>
      <c r="H25" s="54">
        <v>308</v>
      </c>
      <c r="I25" s="55">
        <v>21</v>
      </c>
      <c r="J25" s="26">
        <f>H25/I25</f>
        <v>14.666666666666666</v>
      </c>
      <c r="K25" s="55">
        <v>2</v>
      </c>
      <c r="L25" s="56">
        <v>8</v>
      </c>
      <c r="M25" s="54">
        <v>1227699</v>
      </c>
      <c r="N25" s="54">
        <v>76494</v>
      </c>
      <c r="O25" s="40">
        <f>M25/3.452</f>
        <v>355648.6095017381</v>
      </c>
      <c r="P25" s="44">
        <v>41908</v>
      </c>
      <c r="Q25" s="53" t="s">
        <v>45</v>
      </c>
    </row>
    <row r="26" spans="1:17" ht="25.5" customHeight="1">
      <c r="A26" s="66">
        <f t="shared" si="1"/>
        <v>19</v>
      </c>
      <c r="B26" s="41">
        <v>13</v>
      </c>
      <c r="C26" s="4" t="s">
        <v>34</v>
      </c>
      <c r="D26" s="54">
        <v>3464</v>
      </c>
      <c r="E26" s="40">
        <f>D26/3.452</f>
        <v>1003.4762456546929</v>
      </c>
      <c r="F26" s="54">
        <v>8708</v>
      </c>
      <c r="G26" s="57">
        <f>(D26-F26)/F26</f>
        <v>-0.602204869085898</v>
      </c>
      <c r="H26" s="54">
        <v>291</v>
      </c>
      <c r="I26" s="55">
        <v>21</v>
      </c>
      <c r="J26" s="26">
        <f>H26/I26</f>
        <v>13.857142857142858</v>
      </c>
      <c r="K26" s="55">
        <v>7</v>
      </c>
      <c r="L26" s="56">
        <v>4</v>
      </c>
      <c r="M26" s="54">
        <v>35033</v>
      </c>
      <c r="N26" s="54">
        <v>3128</v>
      </c>
      <c r="O26" s="40">
        <f>M26/3.452</f>
        <v>10148.609501738123</v>
      </c>
      <c r="P26" s="44">
        <v>41936</v>
      </c>
      <c r="Q26" s="53" t="s">
        <v>84</v>
      </c>
    </row>
    <row r="27" spans="1:17" ht="25.5" customHeight="1">
      <c r="A27" s="66">
        <f t="shared" si="1"/>
        <v>20</v>
      </c>
      <c r="B27" s="41">
        <v>15</v>
      </c>
      <c r="C27" s="4" t="s">
        <v>32</v>
      </c>
      <c r="D27" s="54">
        <v>3011</v>
      </c>
      <c r="E27" s="40">
        <f>D27/3.452</f>
        <v>872.2479721900348</v>
      </c>
      <c r="F27" s="40">
        <v>6574</v>
      </c>
      <c r="G27" s="57">
        <f>(D27-F27)/F27</f>
        <v>-0.5419835716458777</v>
      </c>
      <c r="H27" s="54">
        <v>226</v>
      </c>
      <c r="I27" s="55">
        <v>7</v>
      </c>
      <c r="J27" s="26">
        <f>H27/I27</f>
        <v>32.285714285714285</v>
      </c>
      <c r="K27" s="55">
        <v>3</v>
      </c>
      <c r="L27" s="56">
        <v>13</v>
      </c>
      <c r="M27" s="54">
        <v>383464.79</v>
      </c>
      <c r="N27" s="54">
        <v>29614</v>
      </c>
      <c r="O27" s="40">
        <f>M27/3.452</f>
        <v>111084.81749710313</v>
      </c>
      <c r="P27" s="44">
        <v>41873</v>
      </c>
      <c r="Q27" s="53" t="s">
        <v>41</v>
      </c>
    </row>
    <row r="28" spans="1:17" ht="27" customHeight="1">
      <c r="A28" s="63"/>
      <c r="B28" s="41"/>
      <c r="C28" s="12" t="s">
        <v>88</v>
      </c>
      <c r="D28" s="39">
        <f>SUM(D18:D27)+D16</f>
        <v>987375.66</v>
      </c>
      <c r="E28" s="39">
        <f>SUM(E18:E27)+E16</f>
        <v>286030.02896871377</v>
      </c>
      <c r="F28" s="39">
        <v>1066058.1199999999</v>
      </c>
      <c r="G28" s="13">
        <f>(D28-F28)/F28</f>
        <v>-0.073806914017033</v>
      </c>
      <c r="H28" s="39">
        <f>SUM(H18:H27)+H16</f>
        <v>63298</v>
      </c>
      <c r="I28" s="15"/>
      <c r="J28" s="15"/>
      <c r="K28" s="16"/>
      <c r="L28" s="15"/>
      <c r="M28" s="17"/>
      <c r="N28" s="17"/>
      <c r="O28" s="14"/>
      <c r="P28" s="23"/>
      <c r="Q28" s="35"/>
    </row>
    <row r="29" spans="1:17" ht="12" customHeight="1">
      <c r="A29" s="65"/>
      <c r="B29" s="43"/>
      <c r="C29" s="9"/>
      <c r="D29" s="10"/>
      <c r="E29" s="10"/>
      <c r="F29" s="10"/>
      <c r="G29" s="19"/>
      <c r="H29" s="45">
        <f>SUM(H28:H28)</f>
        <v>63298</v>
      </c>
      <c r="I29" s="20">
        <v>3</v>
      </c>
      <c r="J29" s="20"/>
      <c r="K29" s="31"/>
      <c r="L29" s="20"/>
      <c r="M29" s="21"/>
      <c r="N29" s="21"/>
      <c r="O29" s="21"/>
      <c r="P29" s="25"/>
      <c r="Q29" s="38"/>
    </row>
    <row r="30" spans="1:17" ht="25.5" customHeight="1">
      <c r="A30" s="66">
        <f>A27+1</f>
        <v>21</v>
      </c>
      <c r="B30" s="74" t="s">
        <v>80</v>
      </c>
      <c r="C30" s="4" t="s">
        <v>65</v>
      </c>
      <c r="D30" s="54">
        <v>2690</v>
      </c>
      <c r="E30" s="40">
        <f>D30/3.452</f>
        <v>779.2584009269989</v>
      </c>
      <c r="F30" s="54" t="s">
        <v>39</v>
      </c>
      <c r="G30" s="54" t="s">
        <v>39</v>
      </c>
      <c r="H30" s="54">
        <v>162</v>
      </c>
      <c r="I30" s="55">
        <v>6</v>
      </c>
      <c r="J30" s="26">
        <f>H30/I30</f>
        <v>27</v>
      </c>
      <c r="K30" s="55">
        <v>6</v>
      </c>
      <c r="L30" s="56" t="s">
        <v>80</v>
      </c>
      <c r="M30" s="54">
        <v>2690</v>
      </c>
      <c r="N30" s="54">
        <v>162</v>
      </c>
      <c r="O30" s="40">
        <f>M30/3.452</f>
        <v>779.2584009269989</v>
      </c>
      <c r="P30" s="72" t="s">
        <v>74</v>
      </c>
      <c r="Q30" s="70" t="s">
        <v>75</v>
      </c>
    </row>
    <row r="31" spans="1:17" ht="25.5" customHeight="1">
      <c r="A31" s="66">
        <f>A30+1</f>
        <v>22</v>
      </c>
      <c r="B31" s="41">
        <v>14</v>
      </c>
      <c r="C31" s="52" t="s">
        <v>77</v>
      </c>
      <c r="D31" s="54">
        <v>2554</v>
      </c>
      <c r="E31" s="40">
        <f>D31/3.452</f>
        <v>739.8609501738123</v>
      </c>
      <c r="F31" s="54">
        <v>8369</v>
      </c>
      <c r="G31" s="57">
        <f>(D31-F31)/F31</f>
        <v>-0.6948261441032382</v>
      </c>
      <c r="H31" s="54">
        <v>142</v>
      </c>
      <c r="I31" s="55">
        <v>7</v>
      </c>
      <c r="J31" s="26">
        <f>H31/I31</f>
        <v>20.285714285714285</v>
      </c>
      <c r="K31" s="55">
        <v>1</v>
      </c>
      <c r="L31" s="56">
        <v>6</v>
      </c>
      <c r="M31" s="54">
        <v>366161.08</v>
      </c>
      <c r="N31" s="54">
        <v>22238</v>
      </c>
      <c r="O31" s="40">
        <f>M31/3.452</f>
        <v>106072.15527230591</v>
      </c>
      <c r="P31" s="68">
        <v>41922</v>
      </c>
      <c r="Q31" s="70" t="s">
        <v>85</v>
      </c>
    </row>
    <row r="32" spans="1:17" ht="25.5" customHeight="1">
      <c r="A32" s="66">
        <f>A31+1</f>
        <v>23</v>
      </c>
      <c r="B32" s="41">
        <v>22</v>
      </c>
      <c r="C32" s="52" t="s">
        <v>12</v>
      </c>
      <c r="D32" s="54">
        <v>2464</v>
      </c>
      <c r="E32" s="40">
        <f>D32/3.452</f>
        <v>713.7891077636153</v>
      </c>
      <c r="F32" s="40">
        <v>2112</v>
      </c>
      <c r="G32" s="57">
        <f>(D32-F32)/F32</f>
        <v>0.16666666666666666</v>
      </c>
      <c r="H32" s="54">
        <v>198</v>
      </c>
      <c r="I32" s="55">
        <v>11</v>
      </c>
      <c r="J32" s="26">
        <f>H32/I32</f>
        <v>18</v>
      </c>
      <c r="K32" s="55">
        <v>1</v>
      </c>
      <c r="L32" s="56">
        <v>3</v>
      </c>
      <c r="M32" s="54">
        <v>8430</v>
      </c>
      <c r="N32" s="54">
        <v>723</v>
      </c>
      <c r="O32" s="40">
        <f>M32/3.452</f>
        <v>2442.0625724217844</v>
      </c>
      <c r="P32" s="68">
        <v>41942</v>
      </c>
      <c r="Q32" s="70" t="s">
        <v>13</v>
      </c>
    </row>
    <row r="33" spans="1:17" ht="25.5" customHeight="1">
      <c r="A33" s="66">
        <f>A32+1</f>
        <v>24</v>
      </c>
      <c r="B33" s="74" t="s">
        <v>67</v>
      </c>
      <c r="C33" s="4" t="s">
        <v>66</v>
      </c>
      <c r="D33" s="54">
        <v>2088</v>
      </c>
      <c r="E33" s="40">
        <f>D33/3.452</f>
        <v>604.8667439165702</v>
      </c>
      <c r="F33" s="54" t="s">
        <v>39</v>
      </c>
      <c r="G33" s="54" t="s">
        <v>39</v>
      </c>
      <c r="H33" s="54">
        <v>181</v>
      </c>
      <c r="I33" s="55">
        <v>3</v>
      </c>
      <c r="J33" s="26">
        <f>H33/I33</f>
        <v>60.333333333333336</v>
      </c>
      <c r="K33" s="55">
        <v>3</v>
      </c>
      <c r="L33" s="56" t="s">
        <v>56</v>
      </c>
      <c r="M33" s="54">
        <v>2088</v>
      </c>
      <c r="N33" s="54">
        <v>181</v>
      </c>
      <c r="O33" s="40">
        <f>M33/3.452</f>
        <v>604.8667439165702</v>
      </c>
      <c r="P33" s="72" t="s">
        <v>57</v>
      </c>
      <c r="Q33" s="70" t="s">
        <v>75</v>
      </c>
    </row>
    <row r="34" spans="1:17" ht="25.5" customHeight="1">
      <c r="A34" s="66">
        <f>A35+1</f>
        <v>26</v>
      </c>
      <c r="B34" s="41">
        <v>25</v>
      </c>
      <c r="C34" s="4" t="s">
        <v>19</v>
      </c>
      <c r="D34" s="54">
        <v>1349</v>
      </c>
      <c r="E34" s="40">
        <f>D34/3.452</f>
        <v>390.78794901506376</v>
      </c>
      <c r="F34" s="40">
        <v>679</v>
      </c>
      <c r="G34" s="57">
        <f>(D34-F34)/F34</f>
        <v>0.9867452135493373</v>
      </c>
      <c r="H34" s="54">
        <v>121</v>
      </c>
      <c r="I34" s="55">
        <v>6</v>
      </c>
      <c r="J34" s="26">
        <f>H34/I34</f>
        <v>20.166666666666668</v>
      </c>
      <c r="K34" s="28">
        <v>3</v>
      </c>
      <c r="L34" s="40">
        <v>14</v>
      </c>
      <c r="M34" s="54">
        <v>364358.9</v>
      </c>
      <c r="N34" s="54">
        <v>23253</v>
      </c>
      <c r="O34" s="40">
        <f>M34/3.452</f>
        <v>105550.08690614137</v>
      </c>
      <c r="P34" s="44">
        <v>41866</v>
      </c>
      <c r="Q34" s="53" t="s">
        <v>103</v>
      </c>
    </row>
    <row r="35" spans="1:17" ht="25.5" customHeight="1">
      <c r="A35" s="66">
        <f>A33+1</f>
        <v>25</v>
      </c>
      <c r="B35" s="41">
        <v>26</v>
      </c>
      <c r="C35" s="4" t="s">
        <v>83</v>
      </c>
      <c r="D35" s="54">
        <v>1183.6</v>
      </c>
      <c r="E35" s="40">
        <f>D35/3.452</f>
        <v>342.8736964078795</v>
      </c>
      <c r="F35" s="54">
        <v>609</v>
      </c>
      <c r="G35" s="57">
        <f>(D35-F35)/F35</f>
        <v>0.9435139573070606</v>
      </c>
      <c r="H35" s="54">
        <v>103</v>
      </c>
      <c r="I35" s="55">
        <v>5</v>
      </c>
      <c r="J35" s="26">
        <f>H35/I35</f>
        <v>20.6</v>
      </c>
      <c r="K35" s="55">
        <v>1</v>
      </c>
      <c r="L35" s="56">
        <v>9</v>
      </c>
      <c r="M35" s="54">
        <v>10417.6</v>
      </c>
      <c r="N35" s="54">
        <v>960</v>
      </c>
      <c r="O35" s="40">
        <f>M35/3.452</f>
        <v>3017.8447276940906</v>
      </c>
      <c r="P35" s="44">
        <v>41901</v>
      </c>
      <c r="Q35" s="53" t="s">
        <v>84</v>
      </c>
    </row>
    <row r="36" spans="1:17" ht="25.5" customHeight="1">
      <c r="A36" s="66">
        <f>A34+1</f>
        <v>27</v>
      </c>
      <c r="B36" s="41">
        <v>19</v>
      </c>
      <c r="C36" s="52" t="s">
        <v>95</v>
      </c>
      <c r="D36" s="54">
        <v>900</v>
      </c>
      <c r="E36" s="40">
        <f>D36/3.452</f>
        <v>260.7184241019699</v>
      </c>
      <c r="F36" s="54">
        <v>3296.5</v>
      </c>
      <c r="G36" s="57">
        <f>(D36-F36)/F36</f>
        <v>-0.7269831639617776</v>
      </c>
      <c r="H36" s="54">
        <v>59</v>
      </c>
      <c r="I36" s="55">
        <v>7</v>
      </c>
      <c r="J36" s="26">
        <f>H36/I36</f>
        <v>8.428571428571429</v>
      </c>
      <c r="K36" s="55">
        <v>1</v>
      </c>
      <c r="L36" s="56">
        <v>6</v>
      </c>
      <c r="M36" s="54">
        <v>114437.5</v>
      </c>
      <c r="N36" s="54">
        <v>7722</v>
      </c>
      <c r="O36" s="40">
        <f>M36/3.452</f>
        <v>33151.071842410194</v>
      </c>
      <c r="P36" s="68">
        <v>41922</v>
      </c>
      <c r="Q36" s="71" t="s">
        <v>11</v>
      </c>
    </row>
    <row r="37" spans="1:17" ht="25.5" customHeight="1">
      <c r="A37" s="66">
        <f>A36+1</f>
        <v>28</v>
      </c>
      <c r="B37" s="67" t="s">
        <v>4</v>
      </c>
      <c r="C37" s="4" t="s">
        <v>5</v>
      </c>
      <c r="D37" s="54">
        <v>511</v>
      </c>
      <c r="E37" s="40">
        <f>D37/3.452</f>
        <v>148.0301274623407</v>
      </c>
      <c r="F37" s="54" t="s">
        <v>39</v>
      </c>
      <c r="G37" s="54" t="s">
        <v>39</v>
      </c>
      <c r="H37" s="54">
        <v>46</v>
      </c>
      <c r="I37" s="55">
        <v>2</v>
      </c>
      <c r="J37" s="26">
        <f>H37/I37</f>
        <v>23</v>
      </c>
      <c r="K37" s="55">
        <v>1</v>
      </c>
      <c r="L37" s="56"/>
      <c r="M37" s="54">
        <v>10593</v>
      </c>
      <c r="N37" s="54">
        <v>1319</v>
      </c>
      <c r="O37" s="40">
        <f>M37/3.452</f>
        <v>3068.6558516801856</v>
      </c>
      <c r="P37" s="73">
        <v>40662</v>
      </c>
      <c r="Q37" s="53" t="s">
        <v>6</v>
      </c>
    </row>
    <row r="38" spans="1:17" ht="25.5" customHeight="1">
      <c r="A38" s="66">
        <f>A37+1</f>
        <v>29</v>
      </c>
      <c r="B38" s="67">
        <v>28</v>
      </c>
      <c r="C38" s="4" t="s">
        <v>15</v>
      </c>
      <c r="D38" s="54">
        <v>480</v>
      </c>
      <c r="E38" s="40">
        <f>D38/3.452</f>
        <v>139.04982618771726</v>
      </c>
      <c r="F38" s="29">
        <v>441</v>
      </c>
      <c r="G38" s="57">
        <f>(D38-F38)/F38</f>
        <v>0.08843537414965986</v>
      </c>
      <c r="H38" s="54">
        <v>33</v>
      </c>
      <c r="I38" s="55">
        <v>2</v>
      </c>
      <c r="J38" s="26">
        <f>H38/I38</f>
        <v>16.5</v>
      </c>
      <c r="K38" s="55">
        <v>1</v>
      </c>
      <c r="L38" s="56">
        <v>11</v>
      </c>
      <c r="M38" s="54">
        <v>109905.2</v>
      </c>
      <c r="N38" s="54">
        <v>7309</v>
      </c>
      <c r="O38" s="40">
        <f>M38/3.452</f>
        <v>31838.122827346466</v>
      </c>
      <c r="P38" s="44">
        <v>41887</v>
      </c>
      <c r="Q38" s="53" t="s">
        <v>31</v>
      </c>
    </row>
    <row r="39" spans="1:17" ht="25.5" customHeight="1">
      <c r="A39" s="66">
        <f>A38+1</f>
        <v>30</v>
      </c>
      <c r="B39" s="41">
        <v>23</v>
      </c>
      <c r="C39" s="4" t="s">
        <v>47</v>
      </c>
      <c r="D39" s="54">
        <v>249</v>
      </c>
      <c r="E39" s="40">
        <f>D39/3.452</f>
        <v>72.13209733487834</v>
      </c>
      <c r="F39" s="54">
        <v>906</v>
      </c>
      <c r="G39" s="57">
        <f>(D39-F39)/F39</f>
        <v>-0.7251655629139073</v>
      </c>
      <c r="H39" s="54">
        <v>35</v>
      </c>
      <c r="I39" s="55">
        <v>2</v>
      </c>
      <c r="J39" s="26">
        <f>H39/I39</f>
        <v>17.5</v>
      </c>
      <c r="K39" s="55">
        <v>2</v>
      </c>
      <c r="L39" s="56" t="s">
        <v>64</v>
      </c>
      <c r="M39" s="54">
        <v>637263.6</v>
      </c>
      <c r="N39" s="54">
        <v>55967</v>
      </c>
      <c r="O39" s="40">
        <f>M39/3.452</f>
        <v>184607.06836616455</v>
      </c>
      <c r="P39" s="44">
        <v>41544</v>
      </c>
      <c r="Q39" s="53" t="s">
        <v>48</v>
      </c>
    </row>
    <row r="40" spans="1:17" ht="27" customHeight="1">
      <c r="A40" s="50"/>
      <c r="B40" s="41"/>
      <c r="C40" s="12" t="s">
        <v>89</v>
      </c>
      <c r="D40" s="39">
        <f>SUM(D30:D39)+D28</f>
        <v>1001844.26</v>
      </c>
      <c r="E40" s="39">
        <f>SUM(E30:E39)+E28</f>
        <v>290221.3962920046</v>
      </c>
      <c r="F40" s="39">
        <v>1075111.1199999999</v>
      </c>
      <c r="G40" s="13">
        <f>(D40-F40)/F40</f>
        <v>-0.06814817430220597</v>
      </c>
      <c r="H40" s="39">
        <f>SUM(H30:H39)+H28</f>
        <v>64378</v>
      </c>
      <c r="I40" s="39"/>
      <c r="J40" s="30"/>
      <c r="K40" s="32"/>
      <c r="L40" s="30"/>
      <c r="M40" s="33"/>
      <c r="N40" s="33"/>
      <c r="O40" s="40"/>
      <c r="P40" s="34"/>
      <c r="Q40" s="37"/>
    </row>
    <row r="41" spans="1:17" ht="12" customHeight="1">
      <c r="A41" s="51"/>
      <c r="B41" s="43"/>
      <c r="C41" s="9"/>
      <c r="D41" s="10"/>
      <c r="E41" s="10"/>
      <c r="F41" s="10"/>
      <c r="G41" s="19"/>
      <c r="H41" s="18"/>
      <c r="I41" s="20"/>
      <c r="J41" s="20"/>
      <c r="K41" s="31"/>
      <c r="L41" s="20"/>
      <c r="M41" s="21"/>
      <c r="N41" s="21"/>
      <c r="O41" s="21"/>
      <c r="P41" s="11"/>
      <c r="Q41" s="38"/>
    </row>
    <row r="42" spans="1:17" ht="25.5" customHeight="1">
      <c r="A42" s="66">
        <f>A39+1</f>
        <v>31</v>
      </c>
      <c r="B42" s="41">
        <v>12</v>
      </c>
      <c r="C42" s="4" t="s">
        <v>36</v>
      </c>
      <c r="D42" s="54">
        <v>154</v>
      </c>
      <c r="E42" s="40">
        <f>D42/3.452</f>
        <v>44.61181923522596</v>
      </c>
      <c r="F42" s="54">
        <v>9061</v>
      </c>
      <c r="G42" s="57">
        <f>(D42-F42)/F42</f>
        <v>-0.9830040834344995</v>
      </c>
      <c r="H42" s="54">
        <v>21</v>
      </c>
      <c r="I42" s="55">
        <v>2</v>
      </c>
      <c r="J42" s="26">
        <f>H42/I42</f>
        <v>10.5</v>
      </c>
      <c r="K42" s="55">
        <v>1</v>
      </c>
      <c r="L42" s="56">
        <v>4</v>
      </c>
      <c r="M42" s="54">
        <v>215401.2</v>
      </c>
      <c r="N42" s="54">
        <v>22860</v>
      </c>
      <c r="O42" s="40">
        <f>M42/3.452</f>
        <v>62398.9571263036</v>
      </c>
      <c r="P42" s="44">
        <v>41936</v>
      </c>
      <c r="Q42" s="53" t="s">
        <v>37</v>
      </c>
    </row>
    <row r="43" spans="1:17" ht="25.5" customHeight="1">
      <c r="A43" s="66">
        <f>A42+1</f>
        <v>32</v>
      </c>
      <c r="B43" s="41">
        <v>32</v>
      </c>
      <c r="C43" s="4" t="s">
        <v>38</v>
      </c>
      <c r="D43" s="54">
        <v>8</v>
      </c>
      <c r="E43" s="40">
        <f>D43/3.452</f>
        <v>2.317497103128621</v>
      </c>
      <c r="F43" s="54">
        <v>176</v>
      </c>
      <c r="G43" s="57">
        <f>(D43-F43)/F43</f>
        <v>-0.9545454545454546</v>
      </c>
      <c r="H43" s="54">
        <v>1</v>
      </c>
      <c r="I43" s="55">
        <v>1</v>
      </c>
      <c r="J43" s="26">
        <f>H43/I43</f>
        <v>1</v>
      </c>
      <c r="K43" s="55">
        <v>1</v>
      </c>
      <c r="L43" s="56">
        <v>4</v>
      </c>
      <c r="M43" s="54">
        <v>27383.98</v>
      </c>
      <c r="N43" s="54">
        <v>1726</v>
      </c>
      <c r="O43" s="40">
        <f>M43/3.452</f>
        <v>7932.786790266512</v>
      </c>
      <c r="P43" s="44">
        <v>41936</v>
      </c>
      <c r="Q43" s="53" t="s">
        <v>40</v>
      </c>
    </row>
    <row r="44" spans="1:17" ht="27" customHeight="1">
      <c r="A44" s="50"/>
      <c r="B44" s="41"/>
      <c r="C44" s="12" t="s">
        <v>42</v>
      </c>
      <c r="D44" s="39">
        <f>SUM(D42:D43)+D40</f>
        <v>1002006.26</v>
      </c>
      <c r="E44" s="39">
        <f>SUM(E42:E43)+E40</f>
        <v>290268.32560834294</v>
      </c>
      <c r="F44" s="39">
        <v>1075641.1199999999</v>
      </c>
      <c r="G44" s="13">
        <f>(D44-F44)/F44</f>
        <v>-0.06845671723669311</v>
      </c>
      <c r="H44" s="39">
        <f>SUM(H42:H43)+H40</f>
        <v>64400</v>
      </c>
      <c r="I44" s="39"/>
      <c r="J44" s="30"/>
      <c r="K44" s="32"/>
      <c r="L44" s="30"/>
      <c r="M44" s="33"/>
      <c r="N44" s="33"/>
      <c r="O44" s="40"/>
      <c r="P44" s="34"/>
      <c r="Q44" s="37"/>
    </row>
    <row r="45" spans="1:17" ht="12" customHeight="1">
      <c r="A45" s="51"/>
      <c r="B45" s="43"/>
      <c r="C45" s="9"/>
      <c r="D45" s="10"/>
      <c r="E45" s="10"/>
      <c r="F45" s="10"/>
      <c r="G45" s="19"/>
      <c r="H45" s="18"/>
      <c r="I45" s="20"/>
      <c r="J45" s="20"/>
      <c r="K45" s="31"/>
      <c r="L45" s="20"/>
      <c r="M45" s="21"/>
      <c r="N45" s="21"/>
      <c r="O45" s="21"/>
      <c r="P45" s="11"/>
      <c r="Q45" s="38"/>
    </row>
    <row r="46" ht="15.75"/>
    <row r="47" ht="15.75"/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2014-11-24T00:36:14Z</dcterms:modified>
  <cp:category/>
  <cp:version/>
  <cp:contentType/>
  <cp:contentStatus/>
</cp:coreProperties>
</file>