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055" windowWidth="23640" windowHeight="910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<sst xmlns="http://schemas.openxmlformats.org/spreadsheetml/2006/main" count="262" uniqueCount="92">
  <si>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</si>
  <si>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</si>
  <si>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</si>
  <si>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</si>
  <si>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</si>
  <si>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</si>
  <si>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</si>
  <si>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</si>
  <si>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</si>
  <si>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</si>
  <si>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</si>
  <si>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</si>
  <si>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</si>
  <si>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</si>
  <si>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</si>
  <si>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</si>
  <si>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</si>
  <si>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</si>
  <si>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</si>
  <si>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</si>
  <si>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</si>
  <si>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</si>
  <si>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</si>
  <si>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</si>
  <si>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</si>
  <si>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</si>
  <si>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</si>
  <si>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</si>
  <si>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</si>
  <si>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</si>
  <si>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</si>
  <si>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</si>
  <si>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</si>
  <si>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</si>
  <si>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</si>
  <si>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</si>
  <si>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</si>
  <si>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</si>
  <si>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</si>
  <si>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</si>
  <si>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</si>
  <si>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 xml:space="preserve">Weekend </t>
  </si>
  <si>
    <t>All amounts in Euro (L.C.)</t>
  </si>
  <si>
    <t>All amounts in $ US</t>
  </si>
  <si>
    <t>local title</t>
  </si>
  <si>
    <t>Blitz</t>
  </si>
  <si>
    <t>IND</t>
  </si>
  <si>
    <t>CF</t>
  </si>
  <si>
    <t>UNI</t>
  </si>
  <si>
    <t>SONY</t>
  </si>
  <si>
    <t>FIVIA</t>
  </si>
  <si>
    <t>New</t>
  </si>
  <si>
    <t>GROWN UPS 2</t>
  </si>
  <si>
    <t>ODRASLI 2</t>
  </si>
  <si>
    <t>Cinemania</t>
  </si>
  <si>
    <t>THE SMURFS 2 3D</t>
  </si>
  <si>
    <t>SMRKCI 2 3D</t>
  </si>
  <si>
    <t>R.I.P.D.</t>
  </si>
  <si>
    <t>R.I.P.D. URAD ZA POKOJNIKE</t>
  </si>
  <si>
    <t>BEHIND THE CANDELABRA</t>
  </si>
  <si>
    <t>MOJE ŽIVLJENJE Z LIBERACEJEM</t>
  </si>
  <si>
    <t>ELYSIUM</t>
  </si>
  <si>
    <t>ELIZIJ</t>
  </si>
  <si>
    <t>DVOJINA</t>
  </si>
  <si>
    <t>DUAL</t>
  </si>
  <si>
    <t>DOMEST</t>
  </si>
  <si>
    <t>KICK ASS 2</t>
  </si>
  <si>
    <t>WE'RE THE MILLERS</t>
  </si>
  <si>
    <t>MI SMO MILLERJEVI</t>
  </si>
  <si>
    <t>WB</t>
  </si>
  <si>
    <t>THE FROZEN GROUND</t>
  </si>
  <si>
    <t>SMRT V LEDU</t>
  </si>
  <si>
    <t>ONE DIRECTION: THIS IS US 3D</t>
  </si>
  <si>
    <t>ONE DIRECTION: TO SMO MI 3D</t>
  </si>
  <si>
    <t>MORTAL INSTRMENTS: CITY OF BONES</t>
  </si>
  <si>
    <t>KRONIKE PODZEMLJA: MESTO KOSTI</t>
  </si>
  <si>
    <t>TURBO 3D</t>
  </si>
  <si>
    <t>BEFORE MIDNIGHT</t>
  </si>
  <si>
    <t>PRED POLNOČJO</t>
  </si>
  <si>
    <t>RIDDICK</t>
  </si>
  <si>
    <t>DANS LA MAISON</t>
  </si>
  <si>
    <t>V HIŠI</t>
  </si>
  <si>
    <t>ADRIA BLUES</t>
  </si>
  <si>
    <t>12 - Sep</t>
  </si>
  <si>
    <t>18 - Sep</t>
  </si>
  <si>
    <t>13 - Sep</t>
  </si>
  <si>
    <t>15 - Sep</t>
  </si>
  <si>
    <t>RAZREDNI SOVRAŽNIK</t>
  </si>
  <si>
    <t>2 GUNS</t>
  </si>
  <si>
    <t>2 NA MUHI</t>
  </si>
  <si>
    <t>CLASS ENEMY</t>
  </si>
  <si>
    <t>JOBS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</si>
</sst>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0" fontId="4" fillId="0" borderId="13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16" fontId="5" fillId="0" borderId="12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6" fillId="0" borderId="17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/>
    </xf>
    <xf numFmtId="3" fontId="6" fillId="0" borderId="11" xfId="0" applyNumberFormat="1" applyFont="1" applyFill="1" applyBorder="1" applyAlignment="1">
      <alignment horizontal="right"/>
    </xf>
    <xf numFmtId="16" fontId="5" fillId="0" borderId="12" xfId="0" applyNumberFormat="1" applyFont="1" applyBorder="1" applyAlignment="1">
      <alignment/>
    </xf>
    <xf numFmtId="4" fontId="6" fillId="0" borderId="36" xfId="0" applyNumberFormat="1" applyFont="1" applyFill="1" applyBorder="1" applyAlignment="1">
      <alignment horizontal="right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Fill="1" applyBorder="1" applyAlignment="1">
      <alignment horizontal="right"/>
    </xf>
    <xf numFmtId="4" fontId="6" fillId="0" borderId="18" xfId="0" applyNumberFormat="1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 horizontal="right"/>
    </xf>
    <xf numFmtId="3" fontId="6" fillId="0" borderId="18" xfId="0" applyNumberFormat="1" applyFont="1" applyBorder="1" applyAlignment="1" applyProtection="1">
      <alignment horizontal="right"/>
      <protection locked="0"/>
    </xf>
    <xf numFmtId="0" fontId="6" fillId="0" borderId="11" xfId="0" applyFont="1" applyFill="1" applyBorder="1" applyAlignment="1">
      <alignment horizontal="center"/>
    </xf>
    <xf numFmtId="3" fontId="6" fillId="0" borderId="38" xfId="0" applyNumberFormat="1" applyFont="1" applyFill="1" applyBorder="1" applyAlignment="1">
      <alignment horizontal="right"/>
    </xf>
    <xf numFmtId="3" fontId="6" fillId="0" borderId="29" xfId="0" applyNumberFormat="1" applyFont="1" applyFill="1" applyBorder="1" applyAlignment="1">
      <alignment horizontal="right"/>
    </xf>
    <xf numFmtId="3" fontId="6" fillId="0" borderId="28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39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quotePrefix="1">
      <alignment horizontal="right"/>
    </xf>
    <xf numFmtId="0" fontId="5" fillId="0" borderId="10" xfId="0" applyFont="1" applyFill="1" applyBorder="1" applyAlignment="1">
      <alignment horizontal="center"/>
    </xf>
    <xf numFmtId="3" fontId="6" fillId="0" borderId="13" xfId="0" applyNumberFormat="1" applyFont="1" applyBorder="1" applyAlignment="1">
      <alignment horizontal="right"/>
    </xf>
    <xf numFmtId="3" fontId="6" fillId="0" borderId="13" xfId="0" applyNumberFormat="1" applyFont="1" applyFill="1" applyBorder="1" applyAlignment="1" quotePrefix="1">
      <alignment horizontal="right"/>
    </xf>
    <xf numFmtId="3" fontId="6" fillId="0" borderId="13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zoomScalePageLayoutView="0" workbookViewId="0" topLeftCell="A5">
      <selection activeCell="M25" sqref="M25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8515625" style="29" hidden="1" customWidth="1"/>
    <col min="22" max="22" width="9.7109375" style="29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38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37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1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77" t="s">
        <v>1</v>
      </c>
      <c r="D4" s="7"/>
      <c r="E4" s="9"/>
      <c r="F4" s="9"/>
      <c r="G4" s="20" t="s">
        <v>2</v>
      </c>
      <c r="H4" s="21"/>
      <c r="I4" s="21"/>
      <c r="J4" s="21"/>
      <c r="K4" s="81" t="s">
        <v>85</v>
      </c>
      <c r="L4" s="21"/>
      <c r="M4" s="80" t="s">
        <v>86</v>
      </c>
      <c r="N4" s="27"/>
      <c r="O4" s="9"/>
      <c r="P4" s="9"/>
      <c r="Q4" s="9"/>
      <c r="R4" s="9"/>
      <c r="S4" s="9"/>
      <c r="T4" s="9"/>
      <c r="U4" s="30"/>
      <c r="V4" s="40"/>
      <c r="W4" s="61" t="s">
        <v>3</v>
      </c>
      <c r="X4" s="22" t="s">
        <v>0</v>
      </c>
      <c r="Y4" s="71">
        <v>0.7573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79" t="s">
        <v>83</v>
      </c>
      <c r="L5" s="8"/>
      <c r="M5" s="82" t="s">
        <v>84</v>
      </c>
      <c r="N5" s="27"/>
      <c r="O5" s="9"/>
      <c r="P5" s="9"/>
      <c r="Q5" s="9"/>
      <c r="R5" s="9"/>
      <c r="S5" s="9"/>
      <c r="T5" s="9"/>
      <c r="U5" s="30"/>
      <c r="V5" s="30"/>
      <c r="W5" s="70"/>
      <c r="X5" s="21"/>
      <c r="Y5" s="69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7</v>
      </c>
      <c r="C7" s="9" t="s">
        <v>27</v>
      </c>
      <c r="D7" s="9"/>
      <c r="E7" s="9"/>
      <c r="F7" s="9"/>
      <c r="G7" s="9"/>
      <c r="H7" s="42" t="s">
        <v>41</v>
      </c>
      <c r="I7" s="9"/>
      <c r="J7" s="10" t="s">
        <v>6</v>
      </c>
      <c r="K7" s="42">
        <v>37</v>
      </c>
      <c r="L7" s="10" t="s">
        <v>6</v>
      </c>
      <c r="M7" s="9"/>
      <c r="N7" s="9"/>
      <c r="O7" s="42"/>
      <c r="P7" s="9"/>
      <c r="Q7" s="10" t="s">
        <v>6</v>
      </c>
      <c r="R7" s="9"/>
      <c r="S7" s="10" t="s">
        <v>6</v>
      </c>
      <c r="T7" s="9"/>
      <c r="U7" s="10" t="s">
        <v>6</v>
      </c>
      <c r="V7" s="10"/>
      <c r="W7" s="43"/>
      <c r="X7" s="10" t="s">
        <v>6</v>
      </c>
      <c r="Y7" s="76"/>
    </row>
    <row r="8" spans="1:25" ht="12.75">
      <c r="A8" s="10"/>
      <c r="B8" s="9" t="s">
        <v>28</v>
      </c>
      <c r="C8" s="11" t="s">
        <v>9</v>
      </c>
      <c r="D8" s="11"/>
      <c r="E8" s="10"/>
      <c r="F8" s="10"/>
      <c r="G8" s="10"/>
      <c r="H8" s="10"/>
      <c r="I8" s="10"/>
      <c r="J8" s="10" t="s">
        <v>8</v>
      </c>
      <c r="K8" s="42"/>
      <c r="L8" s="10" t="s">
        <v>8</v>
      </c>
      <c r="M8" s="9"/>
      <c r="N8" s="9"/>
      <c r="O8" s="42"/>
      <c r="P8" s="14"/>
      <c r="Q8" s="10" t="s">
        <v>8</v>
      </c>
      <c r="R8" s="10"/>
      <c r="S8" s="10" t="s">
        <v>8</v>
      </c>
      <c r="T8" s="10"/>
      <c r="U8" s="10" t="s">
        <v>8</v>
      </c>
      <c r="V8" s="10"/>
      <c r="W8" s="43" t="s">
        <v>5</v>
      </c>
      <c r="X8" s="10" t="s">
        <v>8</v>
      </c>
      <c r="Y8" s="76">
        <v>41533</v>
      </c>
    </row>
    <row r="9" spans="1:25" ht="12.75">
      <c r="A9" s="9"/>
      <c r="B9" s="11"/>
      <c r="C9" s="12" t="s">
        <v>29</v>
      </c>
      <c r="D9" s="12"/>
      <c r="E9" s="9"/>
      <c r="F9" s="9"/>
      <c r="G9" s="9" t="s">
        <v>0</v>
      </c>
      <c r="H9" s="60" t="s">
        <v>42</v>
      </c>
      <c r="I9" s="10"/>
      <c r="J9" s="10" t="s">
        <v>10</v>
      </c>
      <c r="K9" s="10"/>
      <c r="L9" s="10" t="s">
        <v>10</v>
      </c>
      <c r="M9" s="10"/>
      <c r="N9" s="10"/>
      <c r="O9" s="10"/>
      <c r="P9" s="10"/>
      <c r="Q9" s="10" t="s">
        <v>10</v>
      </c>
      <c r="R9" s="10"/>
      <c r="S9" s="10" t="s">
        <v>10</v>
      </c>
      <c r="T9" s="10"/>
      <c r="U9" s="10" t="s">
        <v>10</v>
      </c>
      <c r="V9" s="10"/>
      <c r="W9" s="10"/>
      <c r="X9" s="10" t="s">
        <v>10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11</v>
      </c>
      <c r="K10" s="10"/>
      <c r="L10" s="10" t="s">
        <v>11</v>
      </c>
      <c r="M10" s="10"/>
      <c r="N10" s="10"/>
      <c r="O10" s="10"/>
      <c r="P10" s="17"/>
      <c r="Q10" s="10" t="s">
        <v>11</v>
      </c>
      <c r="R10" s="10"/>
      <c r="S10" s="10" t="s">
        <v>11</v>
      </c>
      <c r="T10" s="10"/>
      <c r="U10" s="10" t="s">
        <v>11</v>
      </c>
      <c r="V10" s="10"/>
      <c r="W10" s="10"/>
      <c r="X10" s="10" t="s">
        <v>11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12</v>
      </c>
      <c r="B12" s="48" t="s">
        <v>13</v>
      </c>
      <c r="C12" s="48"/>
      <c r="D12" s="48"/>
      <c r="E12" s="48"/>
      <c r="F12" s="48" t="s">
        <v>34</v>
      </c>
      <c r="G12" s="48" t="s">
        <v>14</v>
      </c>
      <c r="H12" s="48" t="s">
        <v>15</v>
      </c>
      <c r="I12" s="48" t="s">
        <v>32</v>
      </c>
      <c r="J12" s="48" t="s">
        <v>30</v>
      </c>
      <c r="K12" s="48" t="s">
        <v>32</v>
      </c>
      <c r="L12" s="48" t="s">
        <v>30</v>
      </c>
      <c r="M12" s="48" t="s">
        <v>16</v>
      </c>
      <c r="N12" s="49" t="s">
        <v>39</v>
      </c>
      <c r="O12" s="48" t="s">
        <v>15</v>
      </c>
      <c r="P12" s="48" t="s">
        <v>31</v>
      </c>
      <c r="Q12" s="48" t="s">
        <v>33</v>
      </c>
      <c r="R12" s="48" t="s">
        <v>31</v>
      </c>
      <c r="S12" s="48" t="s">
        <v>17</v>
      </c>
      <c r="T12" s="48" t="s">
        <v>16</v>
      </c>
      <c r="U12" s="49" t="s">
        <v>19</v>
      </c>
      <c r="V12" s="49" t="s">
        <v>39</v>
      </c>
      <c r="W12" s="48" t="s">
        <v>18</v>
      </c>
      <c r="X12" s="48" t="s">
        <v>19</v>
      </c>
      <c r="Y12" s="50" t="s">
        <v>18</v>
      </c>
    </row>
    <row r="13" spans="1:25" ht="13.5" thickBot="1">
      <c r="A13" s="53" t="s">
        <v>14</v>
      </c>
      <c r="B13" s="54" t="s">
        <v>14</v>
      </c>
      <c r="C13" s="54" t="s">
        <v>20</v>
      </c>
      <c r="D13" s="54" t="s">
        <v>44</v>
      </c>
      <c r="E13" s="54" t="s">
        <v>21</v>
      </c>
      <c r="F13" s="54" t="s">
        <v>21</v>
      </c>
      <c r="G13" s="54" t="s">
        <v>15</v>
      </c>
      <c r="H13" s="54" t="s">
        <v>22</v>
      </c>
      <c r="I13" s="54" t="s">
        <v>23</v>
      </c>
      <c r="J13" s="54" t="s">
        <v>23</v>
      </c>
      <c r="K13" s="54" t="s">
        <v>24</v>
      </c>
      <c r="L13" s="54" t="s">
        <v>24</v>
      </c>
      <c r="M13" s="54" t="s">
        <v>25</v>
      </c>
      <c r="N13" s="55" t="s">
        <v>40</v>
      </c>
      <c r="O13" s="54" t="s">
        <v>22</v>
      </c>
      <c r="P13" s="54" t="s">
        <v>23</v>
      </c>
      <c r="Q13" s="54" t="s">
        <v>23</v>
      </c>
      <c r="R13" s="54" t="s">
        <v>24</v>
      </c>
      <c r="S13" s="54" t="s">
        <v>24</v>
      </c>
      <c r="T13" s="54" t="s">
        <v>25</v>
      </c>
      <c r="U13" s="55" t="s">
        <v>23</v>
      </c>
      <c r="V13" s="55" t="s">
        <v>40</v>
      </c>
      <c r="W13" s="54" t="s">
        <v>23</v>
      </c>
      <c r="X13" s="54" t="s">
        <v>24</v>
      </c>
      <c r="Y13" s="56" t="s">
        <v>24</v>
      </c>
    </row>
    <row r="14" spans="1:25" ht="12.75">
      <c r="A14" s="72">
        <v>1</v>
      </c>
      <c r="B14" s="72">
        <v>1</v>
      </c>
      <c r="C14" s="4" t="s">
        <v>76</v>
      </c>
      <c r="D14" s="4" t="s">
        <v>76</v>
      </c>
      <c r="E14" s="16" t="s">
        <v>46</v>
      </c>
      <c r="F14" s="16" t="s">
        <v>45</v>
      </c>
      <c r="G14" s="38">
        <v>3</v>
      </c>
      <c r="H14" s="38">
        <v>20</v>
      </c>
      <c r="I14" s="15">
        <v>13545</v>
      </c>
      <c r="J14" s="15">
        <v>11467</v>
      </c>
      <c r="K14" s="15">
        <v>2441</v>
      </c>
      <c r="L14" s="15">
        <v>2083</v>
      </c>
      <c r="M14" s="67">
        <f>(I14/J14*100)-100</f>
        <v>18.12156623353974</v>
      </c>
      <c r="N14" s="15">
        <f>I14/H14</f>
        <v>677.25</v>
      </c>
      <c r="O14" s="73">
        <v>20</v>
      </c>
      <c r="P14" s="15"/>
      <c r="Q14" s="15"/>
      <c r="R14" s="15"/>
      <c r="S14" s="15"/>
      <c r="T14" s="67" t="e">
        <f>(P14/Q14*100)-100</f>
        <v>#DIV/0!</v>
      </c>
      <c r="U14" s="102"/>
      <c r="V14" s="15">
        <f>P14/O14</f>
        <v>0</v>
      </c>
      <c r="W14" s="87">
        <v>107229</v>
      </c>
      <c r="X14" s="87"/>
      <c r="Y14" s="98">
        <v>21114</v>
      </c>
    </row>
    <row r="15" spans="1:25" ht="12.75">
      <c r="A15" s="72">
        <v>2</v>
      </c>
      <c r="B15" s="72">
        <v>3</v>
      </c>
      <c r="C15" s="4" t="s">
        <v>55</v>
      </c>
      <c r="D15" s="4" t="s">
        <v>56</v>
      </c>
      <c r="E15" s="16" t="s">
        <v>49</v>
      </c>
      <c r="F15" s="16" t="s">
        <v>47</v>
      </c>
      <c r="G15" s="38">
        <v>7</v>
      </c>
      <c r="H15" s="38">
        <v>21</v>
      </c>
      <c r="I15" s="15">
        <v>10553</v>
      </c>
      <c r="J15" s="15">
        <v>7584</v>
      </c>
      <c r="K15" s="15">
        <v>1921</v>
      </c>
      <c r="L15" s="15">
        <v>1296</v>
      </c>
      <c r="M15" s="67">
        <f>(I15/J15*100)-100</f>
        <v>39.14820675105486</v>
      </c>
      <c r="N15" s="15">
        <f>I15/H15</f>
        <v>502.5238095238095</v>
      </c>
      <c r="O15" s="73">
        <v>21</v>
      </c>
      <c r="P15" s="15"/>
      <c r="Q15" s="15"/>
      <c r="R15" s="15"/>
      <c r="S15" s="15"/>
      <c r="T15" s="67" t="e">
        <f>(P15/Q15*100)-100</f>
        <v>#DIV/0!</v>
      </c>
      <c r="U15" s="74"/>
      <c r="V15" s="15">
        <f>P15/O15</f>
        <v>0</v>
      </c>
      <c r="W15" s="87">
        <v>538012</v>
      </c>
      <c r="X15" s="87"/>
      <c r="Y15" s="99">
        <v>103151</v>
      </c>
    </row>
    <row r="16" spans="1:25" ht="12.75">
      <c r="A16" s="72">
        <v>3</v>
      </c>
      <c r="B16" s="72" t="s">
        <v>51</v>
      </c>
      <c r="C16" s="4" t="s">
        <v>91</v>
      </c>
      <c r="D16" s="4" t="s">
        <v>91</v>
      </c>
      <c r="E16" s="16" t="s">
        <v>46</v>
      </c>
      <c r="F16" s="16" t="s">
        <v>45</v>
      </c>
      <c r="G16" s="38">
        <v>1</v>
      </c>
      <c r="H16" s="38">
        <v>10</v>
      </c>
      <c r="I16" s="25">
        <v>9615</v>
      </c>
      <c r="J16" s="25"/>
      <c r="K16" s="25">
        <v>1693</v>
      </c>
      <c r="L16" s="25"/>
      <c r="M16" s="67"/>
      <c r="N16" s="15">
        <f>I16/H16</f>
        <v>961.5</v>
      </c>
      <c r="O16" s="73">
        <v>10</v>
      </c>
      <c r="P16" s="15"/>
      <c r="Q16" s="15"/>
      <c r="R16" s="15"/>
      <c r="S16" s="15"/>
      <c r="T16" s="67"/>
      <c r="U16" s="74"/>
      <c r="V16" s="15">
        <f>P16/O16</f>
        <v>0</v>
      </c>
      <c r="W16" s="87">
        <v>14877</v>
      </c>
      <c r="X16" s="87"/>
      <c r="Y16" s="99">
        <v>2700</v>
      </c>
    </row>
    <row r="17" spans="1:25" ht="12.75">
      <c r="A17" s="72">
        <v>4</v>
      </c>
      <c r="B17" s="72">
        <v>2</v>
      </c>
      <c r="C17" s="4" t="s">
        <v>67</v>
      </c>
      <c r="D17" s="4" t="s">
        <v>68</v>
      </c>
      <c r="E17" s="16" t="s">
        <v>69</v>
      </c>
      <c r="F17" s="16" t="s">
        <v>45</v>
      </c>
      <c r="G17" s="38">
        <v>4</v>
      </c>
      <c r="H17" s="38">
        <v>10</v>
      </c>
      <c r="I17" s="25">
        <v>9560</v>
      </c>
      <c r="J17" s="25">
        <v>7745</v>
      </c>
      <c r="K17" s="106">
        <v>1713</v>
      </c>
      <c r="L17" s="106">
        <v>1411</v>
      </c>
      <c r="M17" s="67">
        <f>(I17/J17*100)-100</f>
        <v>23.434473854099423</v>
      </c>
      <c r="N17" s="15">
        <f>I17/H17</f>
        <v>956</v>
      </c>
      <c r="O17" s="73">
        <v>10</v>
      </c>
      <c r="P17" s="15"/>
      <c r="Q17" s="15"/>
      <c r="R17" s="15"/>
      <c r="S17" s="15"/>
      <c r="T17" s="67" t="e">
        <f>(P17/Q17*100)-100</f>
        <v>#DIV/0!</v>
      </c>
      <c r="U17" s="74"/>
      <c r="V17" s="15">
        <f>P17/O17</f>
        <v>0</v>
      </c>
      <c r="W17" s="87">
        <v>89398</v>
      </c>
      <c r="X17" s="87"/>
      <c r="Y17" s="99">
        <v>17965</v>
      </c>
    </row>
    <row r="18" spans="1:25" ht="13.5" customHeight="1">
      <c r="A18" s="72">
        <v>5</v>
      </c>
      <c r="B18" s="72" t="s">
        <v>51</v>
      </c>
      <c r="C18" s="4" t="s">
        <v>88</v>
      </c>
      <c r="D18" s="4" t="s">
        <v>89</v>
      </c>
      <c r="E18" s="16" t="s">
        <v>49</v>
      </c>
      <c r="F18" s="16" t="s">
        <v>47</v>
      </c>
      <c r="G18" s="38">
        <v>1</v>
      </c>
      <c r="H18" s="38">
        <v>9</v>
      </c>
      <c r="I18" s="25">
        <v>9112</v>
      </c>
      <c r="J18" s="25"/>
      <c r="K18" s="15">
        <v>1612</v>
      </c>
      <c r="L18" s="15"/>
      <c r="M18" s="67"/>
      <c r="N18" s="15">
        <f>I18/H18</f>
        <v>1012.4444444444445</v>
      </c>
      <c r="O18" s="39">
        <v>9</v>
      </c>
      <c r="P18" s="15"/>
      <c r="Q18" s="15"/>
      <c r="R18" s="15"/>
      <c r="S18" s="15"/>
      <c r="T18" s="67"/>
      <c r="U18" s="25"/>
      <c r="V18" s="15">
        <f>P18/O18</f>
        <v>0</v>
      </c>
      <c r="W18" s="87">
        <v>11180</v>
      </c>
      <c r="X18" s="87"/>
      <c r="Y18" s="99">
        <v>2011</v>
      </c>
    </row>
    <row r="19" spans="1:25" ht="12.75">
      <c r="A19" s="72">
        <v>6</v>
      </c>
      <c r="B19" s="72" t="s">
        <v>51</v>
      </c>
      <c r="C19" s="4" t="s">
        <v>90</v>
      </c>
      <c r="D19" s="4" t="s">
        <v>87</v>
      </c>
      <c r="E19" s="16" t="s">
        <v>65</v>
      </c>
      <c r="F19" s="16" t="s">
        <v>50</v>
      </c>
      <c r="G19" s="38">
        <v>1</v>
      </c>
      <c r="H19" s="38">
        <v>9</v>
      </c>
      <c r="I19" s="25">
        <v>5391</v>
      </c>
      <c r="J19" s="25"/>
      <c r="K19" s="15">
        <v>967</v>
      </c>
      <c r="L19" s="15"/>
      <c r="M19" s="67"/>
      <c r="N19" s="15">
        <f>I19/H19</f>
        <v>599</v>
      </c>
      <c r="O19" s="39">
        <v>9</v>
      </c>
      <c r="P19" s="15"/>
      <c r="Q19" s="15"/>
      <c r="R19" s="15"/>
      <c r="S19" s="15"/>
      <c r="T19" s="67"/>
      <c r="U19" s="74"/>
      <c r="V19" s="15">
        <f>P19/O19</f>
        <v>0</v>
      </c>
      <c r="W19" s="87">
        <v>7006</v>
      </c>
      <c r="X19" s="87"/>
      <c r="Y19" s="99">
        <v>1366</v>
      </c>
    </row>
    <row r="20" spans="1:25" ht="12.75">
      <c r="A20" s="72">
        <v>7</v>
      </c>
      <c r="B20" s="72">
        <v>5</v>
      </c>
      <c r="C20" s="83" t="s">
        <v>52</v>
      </c>
      <c r="D20" s="83" t="s">
        <v>53</v>
      </c>
      <c r="E20" s="16" t="s">
        <v>49</v>
      </c>
      <c r="F20" s="16" t="s">
        <v>47</v>
      </c>
      <c r="G20" s="38">
        <v>8</v>
      </c>
      <c r="H20" s="38">
        <v>11</v>
      </c>
      <c r="I20" s="25">
        <v>3805</v>
      </c>
      <c r="J20" s="25">
        <v>3348</v>
      </c>
      <c r="K20" s="25">
        <v>711</v>
      </c>
      <c r="L20" s="25">
        <v>608</v>
      </c>
      <c r="M20" s="67">
        <f>(I20/J20*100)-100</f>
        <v>13.6499402628435</v>
      </c>
      <c r="N20" s="15">
        <f>I20/H20</f>
        <v>345.90909090909093</v>
      </c>
      <c r="O20" s="73">
        <v>11</v>
      </c>
      <c r="P20" s="78"/>
      <c r="Q20" s="78"/>
      <c r="R20" s="78"/>
      <c r="S20" s="78"/>
      <c r="T20" s="67" t="e">
        <f>(P20/Q20*100)-100</f>
        <v>#DIV/0!</v>
      </c>
      <c r="U20" s="74"/>
      <c r="V20" s="15">
        <f>P20/O20</f>
        <v>0</v>
      </c>
      <c r="W20" s="87">
        <v>169200</v>
      </c>
      <c r="X20" s="87"/>
      <c r="Y20" s="99">
        <v>34821</v>
      </c>
    </row>
    <row r="21" spans="1:25" ht="12.75">
      <c r="A21" s="72">
        <v>8</v>
      </c>
      <c r="B21" s="72">
        <v>4</v>
      </c>
      <c r="C21" s="4" t="s">
        <v>72</v>
      </c>
      <c r="D21" s="4" t="s">
        <v>73</v>
      </c>
      <c r="E21" s="16" t="s">
        <v>49</v>
      </c>
      <c r="F21" s="16" t="s">
        <v>47</v>
      </c>
      <c r="G21" s="38">
        <v>3</v>
      </c>
      <c r="H21" s="38">
        <v>10</v>
      </c>
      <c r="I21" s="15">
        <v>3733</v>
      </c>
      <c r="J21" s="15">
        <v>6220</v>
      </c>
      <c r="K21" s="23">
        <v>561</v>
      </c>
      <c r="L21" s="23">
        <v>948</v>
      </c>
      <c r="M21" s="67">
        <f>(I21/J21*100)-100</f>
        <v>-39.983922829582</v>
      </c>
      <c r="N21" s="15">
        <f>I21/H21</f>
        <v>373.3</v>
      </c>
      <c r="O21" s="38">
        <v>10</v>
      </c>
      <c r="P21" s="86"/>
      <c r="Q21" s="86"/>
      <c r="R21" s="23"/>
      <c r="S21" s="23"/>
      <c r="T21" s="67" t="e">
        <f>(P21/Q21*100)-100</f>
        <v>#DIV/0!</v>
      </c>
      <c r="U21" s="74"/>
      <c r="V21" s="15">
        <f>P21/O21</f>
        <v>0</v>
      </c>
      <c r="W21" s="87">
        <v>48270</v>
      </c>
      <c r="X21" s="87"/>
      <c r="Y21" s="99">
        <v>7916</v>
      </c>
    </row>
    <row r="22" spans="1:25" ht="12.75">
      <c r="A22" s="72">
        <v>9</v>
      </c>
      <c r="B22" s="72">
        <v>7</v>
      </c>
      <c r="C22" s="4" t="s">
        <v>74</v>
      </c>
      <c r="D22" s="4" t="s">
        <v>75</v>
      </c>
      <c r="E22" s="16" t="s">
        <v>46</v>
      </c>
      <c r="F22" s="16" t="s">
        <v>45</v>
      </c>
      <c r="G22" s="38">
        <v>3</v>
      </c>
      <c r="H22" s="38">
        <v>10</v>
      </c>
      <c r="I22" s="15">
        <v>3686</v>
      </c>
      <c r="J22" s="15">
        <v>3107</v>
      </c>
      <c r="K22" s="15">
        <v>654</v>
      </c>
      <c r="L22" s="15">
        <v>568</v>
      </c>
      <c r="M22" s="67">
        <f>(I22/J22*100)-100</f>
        <v>18.63533955584164</v>
      </c>
      <c r="N22" s="15">
        <f>I22/H22</f>
        <v>368.6</v>
      </c>
      <c r="O22" s="39">
        <v>10</v>
      </c>
      <c r="P22" s="15"/>
      <c r="Q22" s="15"/>
      <c r="R22" s="15"/>
      <c r="S22" s="15"/>
      <c r="T22" s="67" t="e">
        <f>(P22/Q22*100)-100</f>
        <v>#DIV/0!</v>
      </c>
      <c r="U22" s="74"/>
      <c r="V22" s="15">
        <f>P22/O22</f>
        <v>0</v>
      </c>
      <c r="W22" s="87">
        <v>22526</v>
      </c>
      <c r="X22" s="87"/>
      <c r="Y22" s="99">
        <v>4346</v>
      </c>
    </row>
    <row r="23" spans="1:25" ht="12.75">
      <c r="A23" s="72">
        <v>10</v>
      </c>
      <c r="B23" s="72">
        <v>6</v>
      </c>
      <c r="C23" s="88" t="s">
        <v>77</v>
      </c>
      <c r="D23" s="4" t="s">
        <v>78</v>
      </c>
      <c r="E23" s="16" t="s">
        <v>46</v>
      </c>
      <c r="F23" s="16" t="s">
        <v>35</v>
      </c>
      <c r="G23" s="38">
        <v>2</v>
      </c>
      <c r="H23" s="38">
        <v>9</v>
      </c>
      <c r="I23" s="15">
        <v>3309</v>
      </c>
      <c r="J23" s="15">
        <v>3231</v>
      </c>
      <c r="K23" s="101">
        <v>593</v>
      </c>
      <c r="L23" s="101">
        <v>583</v>
      </c>
      <c r="M23" s="67">
        <f>(I23/J23*100)-100</f>
        <v>2.4141132776230165</v>
      </c>
      <c r="N23" s="15">
        <f>I23/H23</f>
        <v>367.6666666666667</v>
      </c>
      <c r="O23" s="73">
        <v>9</v>
      </c>
      <c r="P23" s="78"/>
      <c r="Q23" s="78"/>
      <c r="R23" s="15"/>
      <c r="S23" s="15"/>
      <c r="T23" s="67" t="e">
        <f>(P23/Q23*100)-100</f>
        <v>#DIV/0!</v>
      </c>
      <c r="U23" s="74"/>
      <c r="V23" s="15">
        <f>P23/O23</f>
        <v>0</v>
      </c>
      <c r="W23" s="87">
        <v>18654</v>
      </c>
      <c r="X23" s="87"/>
      <c r="Y23" s="99">
        <v>3850</v>
      </c>
    </row>
    <row r="24" spans="1:25" ht="12.75">
      <c r="A24" s="72">
        <v>11</v>
      </c>
      <c r="B24" s="72">
        <v>8</v>
      </c>
      <c r="C24" s="88" t="s">
        <v>79</v>
      </c>
      <c r="D24" s="4" t="s">
        <v>79</v>
      </c>
      <c r="E24" s="16" t="s">
        <v>46</v>
      </c>
      <c r="F24" s="16" t="s">
        <v>45</v>
      </c>
      <c r="G24" s="38">
        <v>2</v>
      </c>
      <c r="H24" s="38">
        <v>3</v>
      </c>
      <c r="I24" s="25">
        <v>2210</v>
      </c>
      <c r="J24" s="25">
        <v>3007</v>
      </c>
      <c r="K24" s="25">
        <v>438</v>
      </c>
      <c r="L24" s="25">
        <v>574</v>
      </c>
      <c r="M24" s="67">
        <f>(I24/J24*100)-100</f>
        <v>-26.50482208180911</v>
      </c>
      <c r="N24" s="15">
        <f>I24/H24</f>
        <v>736.6666666666666</v>
      </c>
      <c r="O24" s="73">
        <v>3</v>
      </c>
      <c r="P24" s="78"/>
      <c r="Q24" s="78"/>
      <c r="R24" s="15"/>
      <c r="S24" s="15"/>
      <c r="T24" s="67" t="e">
        <f>(P24/Q24*100)-100</f>
        <v>#DIV/0!</v>
      </c>
      <c r="U24" s="74"/>
      <c r="V24" s="15">
        <f>P24/O24</f>
        <v>0</v>
      </c>
      <c r="W24" s="87">
        <v>8248</v>
      </c>
      <c r="X24" s="87"/>
      <c r="Y24" s="99">
        <v>1663</v>
      </c>
    </row>
    <row r="25" spans="1:25" ht="12.75" customHeight="1">
      <c r="A25" s="72">
        <v>12</v>
      </c>
      <c r="B25" s="72">
        <v>9</v>
      </c>
      <c r="C25" s="4" t="s">
        <v>61</v>
      </c>
      <c r="D25" s="4" t="s">
        <v>62</v>
      </c>
      <c r="E25" s="16" t="s">
        <v>49</v>
      </c>
      <c r="F25" s="16" t="s">
        <v>47</v>
      </c>
      <c r="G25" s="38">
        <v>5</v>
      </c>
      <c r="H25" s="38">
        <v>11</v>
      </c>
      <c r="I25" s="25">
        <v>2064</v>
      </c>
      <c r="J25" s="25">
        <v>2398</v>
      </c>
      <c r="K25" s="15">
        <v>357</v>
      </c>
      <c r="L25" s="15">
        <v>419</v>
      </c>
      <c r="M25" s="67">
        <f>(I25/J25*100)-100</f>
        <v>-13.928273561301083</v>
      </c>
      <c r="N25" s="15">
        <f>I25/H25</f>
        <v>187.63636363636363</v>
      </c>
      <c r="O25" s="73">
        <v>11</v>
      </c>
      <c r="P25" s="15"/>
      <c r="Q25" s="15"/>
      <c r="R25" s="15"/>
      <c r="S25" s="15"/>
      <c r="T25" s="67" t="e">
        <f>(P25/Q25*100)-100</f>
        <v>#DIV/0!</v>
      </c>
      <c r="U25" s="74"/>
      <c r="V25" s="15">
        <f>P25/O25</f>
        <v>0</v>
      </c>
      <c r="W25" s="87">
        <v>58511</v>
      </c>
      <c r="X25" s="87"/>
      <c r="Y25" s="99">
        <v>11526</v>
      </c>
    </row>
    <row r="26" spans="1:25" ht="12.75" customHeight="1">
      <c r="A26" s="72">
        <v>13</v>
      </c>
      <c r="B26" s="72">
        <v>10</v>
      </c>
      <c r="C26" s="4" t="s">
        <v>80</v>
      </c>
      <c r="D26" s="4" t="s">
        <v>81</v>
      </c>
      <c r="E26" s="16" t="s">
        <v>46</v>
      </c>
      <c r="F26" s="16" t="s">
        <v>47</v>
      </c>
      <c r="G26" s="38">
        <v>2</v>
      </c>
      <c r="H26" s="38">
        <v>1</v>
      </c>
      <c r="I26" s="105">
        <v>673</v>
      </c>
      <c r="J26" s="105">
        <v>2167</v>
      </c>
      <c r="K26" s="107">
        <v>144</v>
      </c>
      <c r="L26" s="107">
        <v>814</v>
      </c>
      <c r="M26" s="67">
        <f>(I26/J26*100)-100</f>
        <v>-68.94323950161512</v>
      </c>
      <c r="N26" s="15">
        <f>I26/H26</f>
        <v>673</v>
      </c>
      <c r="O26" s="73">
        <v>1</v>
      </c>
      <c r="P26" s="15"/>
      <c r="Q26" s="15"/>
      <c r="R26" s="15"/>
      <c r="S26" s="15"/>
      <c r="T26" s="67" t="e">
        <f>(P26/Q26*100)-100</f>
        <v>#DIV/0!</v>
      </c>
      <c r="U26" s="74"/>
      <c r="V26" s="15">
        <f>P26/O26</f>
        <v>0</v>
      </c>
      <c r="W26" s="87">
        <v>4500</v>
      </c>
      <c r="X26" s="87"/>
      <c r="Y26" s="99">
        <v>1326</v>
      </c>
    </row>
    <row r="27" spans="1:25" ht="12.75">
      <c r="A27" s="72">
        <v>14</v>
      </c>
      <c r="B27" s="72">
        <v>13</v>
      </c>
      <c r="C27" s="4" t="s">
        <v>64</v>
      </c>
      <c r="D27" s="4" t="s">
        <v>63</v>
      </c>
      <c r="E27" s="16" t="s">
        <v>65</v>
      </c>
      <c r="F27" s="16" t="s">
        <v>50</v>
      </c>
      <c r="G27" s="38">
        <v>4</v>
      </c>
      <c r="H27" s="38">
        <v>9</v>
      </c>
      <c r="I27" s="15">
        <v>541</v>
      </c>
      <c r="J27" s="15">
        <v>620</v>
      </c>
      <c r="K27" s="15">
        <v>91</v>
      </c>
      <c r="L27" s="15">
        <v>122</v>
      </c>
      <c r="M27" s="67">
        <f>(I27/J27*100)-100</f>
        <v>-12.741935483870975</v>
      </c>
      <c r="N27" s="15">
        <f>I27/H27</f>
        <v>60.111111111111114</v>
      </c>
      <c r="O27" s="39">
        <v>9</v>
      </c>
      <c r="P27" s="15"/>
      <c r="Q27" s="15"/>
      <c r="R27" s="15"/>
      <c r="S27" s="15"/>
      <c r="T27" s="67" t="e">
        <f>(P27/Q27*100)-100</f>
        <v>#DIV/0!</v>
      </c>
      <c r="U27" s="74"/>
      <c r="V27" s="15">
        <f>P27/O27</f>
        <v>0</v>
      </c>
      <c r="W27" s="87">
        <v>17196</v>
      </c>
      <c r="X27" s="87"/>
      <c r="Y27" s="99">
        <v>3760</v>
      </c>
    </row>
    <row r="28" spans="1:25" ht="12.75">
      <c r="A28" s="72">
        <v>15</v>
      </c>
      <c r="B28" s="72">
        <v>15</v>
      </c>
      <c r="C28" s="4" t="s">
        <v>66</v>
      </c>
      <c r="D28" s="4" t="s">
        <v>66</v>
      </c>
      <c r="E28" s="16" t="s">
        <v>48</v>
      </c>
      <c r="F28" s="16" t="s">
        <v>35</v>
      </c>
      <c r="G28" s="38">
        <v>4</v>
      </c>
      <c r="H28" s="38">
        <v>9</v>
      </c>
      <c r="I28" s="25">
        <v>540</v>
      </c>
      <c r="J28" s="25">
        <v>505</v>
      </c>
      <c r="K28" s="25">
        <v>94</v>
      </c>
      <c r="L28" s="25">
        <v>71</v>
      </c>
      <c r="M28" s="67">
        <f>(I28/J28*100)-100</f>
        <v>6.93069306930694</v>
      </c>
      <c r="N28" s="15">
        <f>I28/H28</f>
        <v>60</v>
      </c>
      <c r="O28" s="73">
        <v>9</v>
      </c>
      <c r="P28" s="15"/>
      <c r="Q28" s="15"/>
      <c r="R28" s="15"/>
      <c r="S28" s="15"/>
      <c r="T28" s="67" t="e">
        <f>(P28/Q28*100)-100</f>
        <v>#DIV/0!</v>
      </c>
      <c r="U28" s="74"/>
      <c r="V28" s="15">
        <f>P28/O28</f>
        <v>0</v>
      </c>
      <c r="W28" s="87">
        <v>12652</v>
      </c>
      <c r="X28" s="87"/>
      <c r="Y28" s="99">
        <v>2614</v>
      </c>
    </row>
    <row r="29" spans="1:25" ht="12.75">
      <c r="A29" s="72">
        <v>16</v>
      </c>
      <c r="B29" s="72">
        <v>12</v>
      </c>
      <c r="C29" s="4" t="s">
        <v>70</v>
      </c>
      <c r="D29" s="4" t="s">
        <v>71</v>
      </c>
      <c r="E29" s="16" t="s">
        <v>46</v>
      </c>
      <c r="F29" s="16" t="s">
        <v>50</v>
      </c>
      <c r="G29" s="38">
        <v>3</v>
      </c>
      <c r="H29" s="38">
        <v>5</v>
      </c>
      <c r="I29" s="15">
        <v>423</v>
      </c>
      <c r="J29" s="15">
        <v>859</v>
      </c>
      <c r="K29" s="106">
        <v>74</v>
      </c>
      <c r="L29" s="106">
        <v>164</v>
      </c>
      <c r="M29" s="67">
        <f>(I29/J29*100)-100</f>
        <v>-50.756693830034926</v>
      </c>
      <c r="N29" s="15">
        <f>I29/H29</f>
        <v>84.6</v>
      </c>
      <c r="O29" s="39">
        <v>5</v>
      </c>
      <c r="P29" s="78"/>
      <c r="Q29" s="78"/>
      <c r="R29" s="15"/>
      <c r="S29" s="15"/>
      <c r="T29" s="67" t="e">
        <f>(P29/Q29*100)-100</f>
        <v>#DIV/0!</v>
      </c>
      <c r="U29" s="74"/>
      <c r="V29" s="15">
        <f>P29/O29</f>
        <v>0</v>
      </c>
      <c r="W29" s="87">
        <v>6057</v>
      </c>
      <c r="X29" s="87"/>
      <c r="Y29" s="99">
        <v>1251</v>
      </c>
    </row>
    <row r="30" spans="1:25" ht="12.75">
      <c r="A30" s="72">
        <v>17</v>
      </c>
      <c r="B30" s="72">
        <v>17</v>
      </c>
      <c r="C30" s="88" t="s">
        <v>57</v>
      </c>
      <c r="D30" s="4" t="s">
        <v>58</v>
      </c>
      <c r="E30" s="16" t="s">
        <v>48</v>
      </c>
      <c r="F30" s="16" t="s">
        <v>35</v>
      </c>
      <c r="G30" s="38">
        <v>6</v>
      </c>
      <c r="H30" s="38">
        <v>9</v>
      </c>
      <c r="I30" s="25">
        <v>362</v>
      </c>
      <c r="J30" s="25">
        <v>389</v>
      </c>
      <c r="K30" s="74">
        <v>69</v>
      </c>
      <c r="L30" s="74">
        <v>71</v>
      </c>
      <c r="M30" s="67">
        <f>(I30/J30*100)-100</f>
        <v>-6.940874035989722</v>
      </c>
      <c r="N30" s="15">
        <f>I30/H30</f>
        <v>40.22222222222222</v>
      </c>
      <c r="O30" s="73">
        <v>9</v>
      </c>
      <c r="P30" s="78"/>
      <c r="Q30" s="15"/>
      <c r="R30" s="78"/>
      <c r="S30" s="15"/>
      <c r="T30" s="67" t="e">
        <f>(P30/Q30*100)-100</f>
        <v>#DIV/0!</v>
      </c>
      <c r="U30" s="74"/>
      <c r="V30" s="15">
        <f>P30/O30</f>
        <v>0</v>
      </c>
      <c r="W30" s="87">
        <v>25689</v>
      </c>
      <c r="X30" s="87"/>
      <c r="Y30" s="99">
        <v>5578</v>
      </c>
    </row>
    <row r="31" spans="1:25" ht="12.75">
      <c r="A31" s="72">
        <v>18</v>
      </c>
      <c r="B31" s="72">
        <v>16</v>
      </c>
      <c r="C31" s="104" t="s">
        <v>82</v>
      </c>
      <c r="D31" s="4" t="s">
        <v>82</v>
      </c>
      <c r="E31" s="16" t="s">
        <v>65</v>
      </c>
      <c r="F31" s="16" t="s">
        <v>47</v>
      </c>
      <c r="G31" s="38">
        <v>2</v>
      </c>
      <c r="H31" s="38">
        <v>10</v>
      </c>
      <c r="I31" s="15">
        <v>337</v>
      </c>
      <c r="J31" s="15">
        <v>492</v>
      </c>
      <c r="K31" s="23">
        <v>463</v>
      </c>
      <c r="L31" s="23">
        <v>94</v>
      </c>
      <c r="M31" s="67">
        <f>(I31/J31*100)-100</f>
        <v>-31.504065040650403</v>
      </c>
      <c r="N31" s="15">
        <f>I31/H31</f>
        <v>33.7</v>
      </c>
      <c r="O31" s="73">
        <v>10</v>
      </c>
      <c r="P31" s="15"/>
      <c r="Q31" s="15"/>
      <c r="R31" s="15"/>
      <c r="S31" s="15"/>
      <c r="T31" s="67" t="e">
        <f>(P31/Q31*100)-100</f>
        <v>#DIV/0!</v>
      </c>
      <c r="U31" s="108"/>
      <c r="V31" s="15">
        <f>P31/O31</f>
        <v>0</v>
      </c>
      <c r="W31" s="87">
        <v>3271</v>
      </c>
      <c r="X31" s="87"/>
      <c r="Y31" s="99">
        <v>2394</v>
      </c>
    </row>
    <row r="32" spans="1:25" ht="12.75">
      <c r="A32" s="72">
        <v>19</v>
      </c>
      <c r="B32" s="72">
        <v>14</v>
      </c>
      <c r="C32" s="4" t="s">
        <v>59</v>
      </c>
      <c r="D32" s="4" t="s">
        <v>60</v>
      </c>
      <c r="E32" s="16" t="s">
        <v>46</v>
      </c>
      <c r="F32" s="16" t="s">
        <v>54</v>
      </c>
      <c r="G32" s="38">
        <v>5</v>
      </c>
      <c r="H32" s="38">
        <v>1</v>
      </c>
      <c r="I32" s="25">
        <v>160</v>
      </c>
      <c r="J32" s="25">
        <v>521</v>
      </c>
      <c r="K32" s="15">
        <v>34</v>
      </c>
      <c r="L32" s="15">
        <v>113</v>
      </c>
      <c r="M32" s="67">
        <f>(I32/J32*100)-100</f>
        <v>-69.28982725527831</v>
      </c>
      <c r="N32" s="15">
        <f>I32/H32</f>
        <v>160</v>
      </c>
      <c r="O32" s="73">
        <v>1</v>
      </c>
      <c r="P32" s="15"/>
      <c r="Q32" s="15"/>
      <c r="R32" s="15"/>
      <c r="S32" s="15"/>
      <c r="T32" s="67" t="e">
        <f>(P32/Q32*100)-100</f>
        <v>#DIV/0!</v>
      </c>
      <c r="U32" s="84"/>
      <c r="V32" s="15">
        <f>P32/O32</f>
        <v>0</v>
      </c>
      <c r="W32" s="87">
        <v>11076</v>
      </c>
      <c r="X32" s="87"/>
      <c r="Y32" s="99">
        <v>2466</v>
      </c>
    </row>
    <row r="33" spans="1:25" ht="13.5" thickBot="1">
      <c r="A33" s="72">
        <v>20</v>
      </c>
      <c r="B33" s="72"/>
      <c r="C33" s="4"/>
      <c r="D33" s="4"/>
      <c r="E33" s="16"/>
      <c r="F33" s="16"/>
      <c r="G33" s="38"/>
      <c r="H33" s="38"/>
      <c r="I33" s="89"/>
      <c r="J33" s="89"/>
      <c r="K33" s="103"/>
      <c r="L33" s="103"/>
      <c r="M33" s="91"/>
      <c r="N33" s="15"/>
      <c r="O33" s="97"/>
      <c r="P33" s="89"/>
      <c r="Q33" s="89"/>
      <c r="R33" s="89"/>
      <c r="S33" s="89"/>
      <c r="T33" s="91"/>
      <c r="U33" s="92"/>
      <c r="V33" s="15"/>
      <c r="W33" s="93"/>
      <c r="X33" s="93"/>
      <c r="Y33" s="100"/>
    </row>
    <row r="34" spans="1:25" s="37" customFormat="1" ht="12.75" thickBot="1">
      <c r="A34" s="34"/>
      <c r="B34" s="35"/>
      <c r="C34" s="41" t="s">
        <v>36</v>
      </c>
      <c r="D34" s="41"/>
      <c r="E34" s="35"/>
      <c r="F34" s="35"/>
      <c r="G34" s="35"/>
      <c r="H34" s="35">
        <f>SUM(H14:H33)</f>
        <v>177</v>
      </c>
      <c r="I34" s="85">
        <f>SUM(I14:I33)</f>
        <v>79619</v>
      </c>
      <c r="J34" s="32">
        <f>SUM(J14:J33)</f>
        <v>53660</v>
      </c>
      <c r="K34" s="32">
        <f>SUM(K14:K33)</f>
        <v>14630</v>
      </c>
      <c r="L34" s="32">
        <f>SUM(L14:L33)</f>
        <v>9939</v>
      </c>
      <c r="M34" s="94">
        <f>(I34/J34*100)-100</f>
        <v>48.3768169959001</v>
      </c>
      <c r="N34" s="95">
        <f>I34/H34</f>
        <v>449.82485875706215</v>
      </c>
      <c r="O34" s="35">
        <f>SUM(O14:O33)</f>
        <v>177</v>
      </c>
      <c r="P34" s="32">
        <f>SUM(P14:P33)</f>
        <v>0</v>
      </c>
      <c r="Q34" s="85"/>
      <c r="R34" s="32">
        <f>SUM(R14:R33)</f>
        <v>0</v>
      </c>
      <c r="S34" s="32"/>
      <c r="T34" s="94" t="e">
        <f>(P34/Q34*100)-100</f>
        <v>#DIV/0!</v>
      </c>
      <c r="U34" s="96">
        <f>SUM(U14:U33)</f>
        <v>0</v>
      </c>
      <c r="V34" s="95">
        <f>P34/O34</f>
        <v>0</v>
      </c>
      <c r="W34" s="75">
        <f>SUM(W14:W33)</f>
        <v>1173552</v>
      </c>
      <c r="X34" s="32">
        <f>SUM(X14:X33)</f>
        <v>0</v>
      </c>
      <c r="Y34" s="36">
        <f>SUM(Y14:Y33)</f>
        <v>231818</v>
      </c>
    </row>
    <row r="35" spans="9:12" ht="12.75">
      <c r="I35" s="24"/>
      <c r="J35" s="24"/>
      <c r="K35" s="24"/>
      <c r="L35" s="24"/>
    </row>
    <row r="37" spans="3:5" ht="12.75">
      <c r="C37" s="24"/>
      <c r="D37" s="24"/>
      <c r="E37" s="24"/>
    </row>
    <row r="38" spans="3:5" ht="12.75">
      <c r="C38" s="24"/>
      <c r="D38" s="24"/>
      <c r="E38" s="24"/>
    </row>
    <row r="39" spans="3:6" ht="12.75">
      <c r="C39" s="24"/>
      <c r="D39" s="24"/>
      <c r="E39" s="24"/>
      <c r="F39" s="24"/>
    </row>
    <row r="40" spans="3:6" ht="12.75">
      <c r="C40" s="24"/>
      <c r="D40" s="24"/>
      <c r="E40" s="24"/>
      <c r="F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C40" sqref="C4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38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37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REPORT'!K4</f>
        <v>13 - Sep</v>
      </c>
      <c r="K4" s="21"/>
      <c r="L4" s="63" t="str">
        <f>'WEEKLY COMPETITIVE REPORT'!M4</f>
        <v>15 - Sep</v>
      </c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1">
        <f>'WEEKLY COMPETITIVE REPORT'!Y4</f>
        <v>0.7573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90" t="str">
        <f>'WEEKLY COMPETITIVE REPORT'!K5</f>
        <v>12 - Sep</v>
      </c>
      <c r="K5" s="8"/>
      <c r="L5" s="64" t="str">
        <f>'WEEKLY COMPETITIVE REPORT'!M5</f>
        <v>18 - Sep</v>
      </c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7</v>
      </c>
      <c r="C7" s="9" t="s">
        <v>27</v>
      </c>
      <c r="D7" s="9"/>
      <c r="E7" s="9"/>
      <c r="F7" s="9"/>
      <c r="G7" s="42" t="str">
        <f>'WEEKLY COMPETITIVE REPORT'!H7</f>
        <v>Weekend </v>
      </c>
      <c r="H7" s="9"/>
      <c r="I7" s="10" t="s">
        <v>6</v>
      </c>
      <c r="J7" s="42">
        <f>'WEEKLY COMPETITIVE REPORT'!K7</f>
        <v>37</v>
      </c>
      <c r="K7" s="10" t="s">
        <v>6</v>
      </c>
      <c r="L7" s="9"/>
      <c r="M7" s="9"/>
      <c r="N7" s="42"/>
      <c r="O7" s="9"/>
      <c r="P7" s="10" t="s">
        <v>6</v>
      </c>
      <c r="Q7" s="9"/>
      <c r="R7" s="10" t="s">
        <v>6</v>
      </c>
      <c r="S7" s="9"/>
      <c r="T7" s="10" t="s">
        <v>6</v>
      </c>
      <c r="U7" s="10"/>
      <c r="V7" s="43"/>
      <c r="W7" s="10" t="s">
        <v>6</v>
      </c>
      <c r="X7" s="28"/>
    </row>
    <row r="8" spans="1:24" ht="12.75">
      <c r="A8" s="10"/>
      <c r="B8" s="9" t="s">
        <v>28</v>
      </c>
      <c r="C8" s="11" t="s">
        <v>9</v>
      </c>
      <c r="D8" s="10"/>
      <c r="E8" s="10"/>
      <c r="F8" s="10"/>
      <c r="G8" s="10"/>
      <c r="H8" s="10"/>
      <c r="I8" s="10" t="s">
        <v>8</v>
      </c>
      <c r="J8" s="42"/>
      <c r="K8" s="10" t="s">
        <v>8</v>
      </c>
      <c r="L8" s="9"/>
      <c r="M8" s="9"/>
      <c r="N8" s="42"/>
      <c r="O8" s="14"/>
      <c r="P8" s="10" t="s">
        <v>8</v>
      </c>
      <c r="Q8" s="10"/>
      <c r="R8" s="10" t="s">
        <v>8</v>
      </c>
      <c r="S8" s="10"/>
      <c r="T8" s="10" t="s">
        <v>8</v>
      </c>
      <c r="U8" s="10"/>
      <c r="V8" s="43" t="s">
        <v>5</v>
      </c>
      <c r="W8" s="10" t="s">
        <v>8</v>
      </c>
      <c r="X8" s="28">
        <f>'WEEKLY COMPETITIVE REPORT'!Y8</f>
        <v>41533</v>
      </c>
    </row>
    <row r="9" spans="1:24" ht="12.75">
      <c r="A9" s="9"/>
      <c r="B9" s="11"/>
      <c r="C9" s="12" t="s">
        <v>29</v>
      </c>
      <c r="D9" s="9"/>
      <c r="E9" s="9"/>
      <c r="F9" s="9" t="s">
        <v>0</v>
      </c>
      <c r="G9" s="60" t="s">
        <v>43</v>
      </c>
      <c r="H9" s="10"/>
      <c r="I9" s="10" t="s">
        <v>10</v>
      </c>
      <c r="J9" s="10"/>
      <c r="K9" s="10" t="s">
        <v>10</v>
      </c>
      <c r="L9" s="10"/>
      <c r="M9" s="10"/>
      <c r="N9" s="10"/>
      <c r="O9" s="10"/>
      <c r="P9" s="10" t="s">
        <v>10</v>
      </c>
      <c r="Q9" s="10"/>
      <c r="R9" s="10" t="s">
        <v>10</v>
      </c>
      <c r="S9" s="10"/>
      <c r="T9" s="10" t="s">
        <v>10</v>
      </c>
      <c r="U9" s="10"/>
      <c r="V9" s="10"/>
      <c r="W9" s="10" t="s">
        <v>10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11</v>
      </c>
      <c r="J10" s="10"/>
      <c r="K10" s="10" t="s">
        <v>11</v>
      </c>
      <c r="L10" s="10"/>
      <c r="M10" s="10"/>
      <c r="N10" s="10"/>
      <c r="O10" s="17"/>
      <c r="P10" s="10" t="s">
        <v>11</v>
      </c>
      <c r="Q10" s="10"/>
      <c r="R10" s="10" t="s">
        <v>11</v>
      </c>
      <c r="S10" s="10"/>
      <c r="T10" s="10" t="s">
        <v>11</v>
      </c>
      <c r="U10" s="10"/>
      <c r="V10" s="10"/>
      <c r="W10" s="10" t="s">
        <v>11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12</v>
      </c>
      <c r="B12" s="48" t="s">
        <v>13</v>
      </c>
      <c r="C12" s="48"/>
      <c r="D12" s="48"/>
      <c r="E12" s="48" t="s">
        <v>34</v>
      </c>
      <c r="F12" s="48" t="s">
        <v>14</v>
      </c>
      <c r="G12" s="48" t="s">
        <v>15</v>
      </c>
      <c r="H12" s="48" t="s">
        <v>32</v>
      </c>
      <c r="I12" s="48" t="s">
        <v>30</v>
      </c>
      <c r="J12" s="48" t="s">
        <v>32</v>
      </c>
      <c r="K12" s="48" t="s">
        <v>30</v>
      </c>
      <c r="L12" s="48" t="s">
        <v>16</v>
      </c>
      <c r="M12" s="49" t="s">
        <v>39</v>
      </c>
      <c r="N12" s="48" t="s">
        <v>15</v>
      </c>
      <c r="O12" s="48" t="s">
        <v>31</v>
      </c>
      <c r="P12" s="48" t="s">
        <v>33</v>
      </c>
      <c r="Q12" s="48" t="s">
        <v>31</v>
      </c>
      <c r="R12" s="48" t="s">
        <v>17</v>
      </c>
      <c r="S12" s="48" t="s">
        <v>16</v>
      </c>
      <c r="T12" s="49" t="s">
        <v>19</v>
      </c>
      <c r="U12" s="49" t="s">
        <v>39</v>
      </c>
      <c r="V12" s="48" t="s">
        <v>18</v>
      </c>
      <c r="W12" s="48" t="s">
        <v>19</v>
      </c>
      <c r="X12" s="50" t="s">
        <v>18</v>
      </c>
    </row>
    <row r="13" spans="1:24" ht="13.5" thickBot="1">
      <c r="A13" s="53" t="s">
        <v>14</v>
      </c>
      <c r="B13" s="54" t="s">
        <v>14</v>
      </c>
      <c r="C13" s="54" t="s">
        <v>20</v>
      </c>
      <c r="D13" s="54" t="s">
        <v>21</v>
      </c>
      <c r="E13" s="54" t="s">
        <v>21</v>
      </c>
      <c r="F13" s="54" t="s">
        <v>15</v>
      </c>
      <c r="G13" s="54" t="s">
        <v>22</v>
      </c>
      <c r="H13" s="54" t="s">
        <v>23</v>
      </c>
      <c r="I13" s="54" t="s">
        <v>26</v>
      </c>
      <c r="J13" s="54" t="s">
        <v>24</v>
      </c>
      <c r="K13" s="54" t="s">
        <v>24</v>
      </c>
      <c r="L13" s="54" t="s">
        <v>25</v>
      </c>
      <c r="M13" s="55" t="s">
        <v>40</v>
      </c>
      <c r="N13" s="54" t="s">
        <v>22</v>
      </c>
      <c r="O13" s="54" t="s">
        <v>23</v>
      </c>
      <c r="P13" s="54" t="s">
        <v>23</v>
      </c>
      <c r="Q13" s="54" t="s">
        <v>24</v>
      </c>
      <c r="R13" s="54" t="s">
        <v>24</v>
      </c>
      <c r="S13" s="54" t="s">
        <v>25</v>
      </c>
      <c r="T13" s="55" t="s">
        <v>23</v>
      </c>
      <c r="U13" s="55" t="s">
        <v>40</v>
      </c>
      <c r="V13" s="54" t="s">
        <v>23</v>
      </c>
      <c r="W13" s="54" t="s">
        <v>24</v>
      </c>
      <c r="X13" s="56" t="s">
        <v>24</v>
      </c>
    </row>
    <row r="14" spans="1:24" ht="12.75">
      <c r="A14" s="51">
        <v>1</v>
      </c>
      <c r="B14" s="4">
        <f>'WEEKLY COMPETITIVE REPORT'!B14</f>
        <v>1</v>
      </c>
      <c r="C14" s="4" t="str">
        <f>'WEEKLY COMPETITIVE REPORT'!C14</f>
        <v>TURBO 3D</v>
      </c>
      <c r="D14" s="4" t="str">
        <f>'WEEKLY COMPETITIVE REPORT'!E14</f>
        <v>IND</v>
      </c>
      <c r="E14" s="4" t="str">
        <f>'WEEKLY COMPETITIVE REPORT'!F14</f>
        <v>Blitz</v>
      </c>
      <c r="F14" s="38">
        <f>'WEEKLY COMPETITIVE REPORT'!G14</f>
        <v>3</v>
      </c>
      <c r="G14" s="38">
        <f>'WEEKLY COMPETITIVE REPORT'!H14</f>
        <v>20</v>
      </c>
      <c r="H14" s="15">
        <f>'WEEKLY COMPETITIVE REPORT'!I14/X4</f>
        <v>17885.910471411593</v>
      </c>
      <c r="I14" s="15">
        <f>'WEEKLY COMPETITIVE REPORT'!J14/X4</f>
        <v>15141.951670408029</v>
      </c>
      <c r="J14" s="23">
        <f>'WEEKLY COMPETITIVE REPORT'!K14</f>
        <v>2441</v>
      </c>
      <c r="K14" s="23">
        <f>'WEEKLY COMPETITIVE REPORT'!L14</f>
        <v>2083</v>
      </c>
      <c r="L14" s="65">
        <f>'WEEKLY COMPETITIVE REPORT'!M14</f>
        <v>18.12156623353974</v>
      </c>
      <c r="M14" s="15" t="e">
        <f>#N/A</f>
        <v>#N/A</v>
      </c>
      <c r="N14" s="38">
        <f>'WEEKLY COMPETITIVE REPORT'!O14</f>
        <v>20</v>
      </c>
      <c r="O14" s="15">
        <f>'WEEKLY COMPETITIVE REPORT'!P14/X4</f>
        <v>0</v>
      </c>
      <c r="P14" s="15">
        <f>'WEEKLY COMPETITIVE REPORT'!Q14/X4</f>
        <v>0</v>
      </c>
      <c r="Q14" s="23">
        <f>'WEEKLY COMPETITIVE REPORT'!R14</f>
        <v>0</v>
      </c>
      <c r="R14" s="23">
        <f>'WEEKLY COMPETITIVE REPORT'!S14</f>
        <v>0</v>
      </c>
      <c r="S14" s="65" t="e">
        <f>'WEEKLY COMPETITIVE REPORT'!T14</f>
        <v>#DIV/0!</v>
      </c>
      <c r="T14" s="15">
        <f>'WEEKLY COMPETITIVE REPORT'!U14/X4</f>
        <v>0</v>
      </c>
      <c r="U14" s="15" t="e">
        <f>#N/A</f>
        <v>#N/A</v>
      </c>
      <c r="V14" s="26">
        <f>'WEEKLY COMPETITIVE REPORT'!W14/X4</f>
        <v>141593.8201505348</v>
      </c>
      <c r="W14" s="23">
        <f>'WEEKLY COMPETITIVE REPORT'!X14</f>
        <v>0</v>
      </c>
      <c r="X14" s="57">
        <f>'WEEKLY COMPETITIVE REPORT'!Y14</f>
        <v>21114</v>
      </c>
    </row>
    <row r="15" spans="1:24" ht="12.75">
      <c r="A15" s="51">
        <v>2</v>
      </c>
      <c r="B15" s="4">
        <f>'WEEKLY COMPETITIVE REPORT'!B15</f>
        <v>3</v>
      </c>
      <c r="C15" s="4" t="str">
        <f>'WEEKLY COMPETITIVE REPORT'!C15</f>
        <v>THE SMURFS 2 3D</v>
      </c>
      <c r="D15" s="4" t="str">
        <f>'WEEKLY COMPETITIVE REPORT'!E15</f>
        <v>SONY</v>
      </c>
      <c r="E15" s="4" t="str">
        <f>'WEEKLY COMPETITIVE REPORT'!F15</f>
        <v>CF</v>
      </c>
      <c r="F15" s="38">
        <f>'WEEKLY COMPETITIVE REPORT'!G15</f>
        <v>7</v>
      </c>
      <c r="G15" s="38">
        <f>'WEEKLY COMPETITIVE REPORT'!H15</f>
        <v>21</v>
      </c>
      <c r="H15" s="15">
        <f>'WEEKLY COMPETITIVE REPORT'!I15/X4</f>
        <v>13935.032351776046</v>
      </c>
      <c r="I15" s="15">
        <f>'WEEKLY COMPETITIVE REPORT'!J15/X4</f>
        <v>10014.525287204542</v>
      </c>
      <c r="J15" s="23">
        <f>'WEEKLY COMPETITIVE REPORT'!K15</f>
        <v>1921</v>
      </c>
      <c r="K15" s="23">
        <f>'WEEKLY COMPETITIVE REPORT'!L15</f>
        <v>1296</v>
      </c>
      <c r="L15" s="65">
        <f>'WEEKLY COMPETITIVE REPORT'!M15</f>
        <v>39.14820675105486</v>
      </c>
      <c r="M15" s="15" t="e">
        <f>#N/A</f>
        <v>#N/A</v>
      </c>
      <c r="N15" s="38">
        <f>'WEEKLY COMPETITIVE REPORT'!O15</f>
        <v>21</v>
      </c>
      <c r="O15" s="15">
        <f>'WEEKLY COMPETITIVE REPORT'!P15/X4</f>
        <v>0</v>
      </c>
      <c r="P15" s="15">
        <f>'WEEKLY COMPETITIVE REPORT'!Q15/X4</f>
        <v>0</v>
      </c>
      <c r="Q15" s="23">
        <f>'WEEKLY COMPETITIVE REPORT'!R15</f>
        <v>0</v>
      </c>
      <c r="R15" s="23">
        <f>'WEEKLY COMPETITIVE REPORT'!S15</f>
        <v>0</v>
      </c>
      <c r="S15" s="65" t="e">
        <f>'WEEKLY COMPETITIVE REPORT'!T15</f>
        <v>#DIV/0!</v>
      </c>
      <c r="T15" s="15">
        <f>'WEEKLY COMPETITIVE REPORT'!U15/X4</f>
        <v>0</v>
      </c>
      <c r="U15" s="15" t="e">
        <f>#N/A</f>
        <v>#N/A</v>
      </c>
      <c r="V15" s="26">
        <f>'WEEKLY COMPETITIVE REPORT'!W15/X4</f>
        <v>710434.4381354813</v>
      </c>
      <c r="W15" s="23">
        <f>'WEEKLY COMPETITIVE REPORT'!X15</f>
        <v>0</v>
      </c>
      <c r="X15" s="57">
        <f>'WEEKLY COMPETITIVE REPORT'!Y15</f>
        <v>103151</v>
      </c>
    </row>
    <row r="16" spans="1:24" ht="12.75">
      <c r="A16" s="51">
        <v>3</v>
      </c>
      <c r="B16" s="4" t="str">
        <f>'WEEKLY COMPETITIVE REPORT'!B16</f>
        <v>New</v>
      </c>
      <c r="C16" s="4" t="str">
        <f>'WEEKLY COMPETITIVE REPORT'!C16</f>
        <v>JOBS</v>
      </c>
      <c r="D16" s="4" t="str">
        <f>'WEEKLY COMPETITIVE REPORT'!E16</f>
        <v>IND</v>
      </c>
      <c r="E16" s="4" t="str">
        <f>'WEEKLY COMPETITIVE REPORT'!F16</f>
        <v>Blitz</v>
      </c>
      <c r="F16" s="38">
        <f>'WEEKLY COMPETITIVE REPORT'!G16</f>
        <v>1</v>
      </c>
      <c r="G16" s="38">
        <f>'WEEKLY COMPETITIVE REPORT'!H16</f>
        <v>10</v>
      </c>
      <c r="H16" s="15">
        <f>'WEEKLY COMPETITIVE REPORT'!I16/X4</f>
        <v>12696.421497425063</v>
      </c>
      <c r="I16" s="15">
        <f>'WEEKLY COMPETITIVE REPORT'!J16/X4</f>
        <v>0</v>
      </c>
      <c r="J16" s="23">
        <f>'WEEKLY COMPETITIVE REPORT'!K16</f>
        <v>1693</v>
      </c>
      <c r="K16" s="23">
        <f>'WEEKLY COMPETITIVE REPORT'!L16</f>
        <v>0</v>
      </c>
      <c r="L16" s="65">
        <f>'WEEKLY COMPETITIVE REPORT'!M16</f>
        <v>0</v>
      </c>
      <c r="M16" s="15" t="e">
        <f>#N/A</f>
        <v>#N/A</v>
      </c>
      <c r="N16" s="38">
        <f>'WEEKLY COMPETITIVE REPORT'!O16</f>
        <v>10</v>
      </c>
      <c r="O16" s="15">
        <f>'WEEKLY COMPETITIVE REPORT'!P16/X4</f>
        <v>0</v>
      </c>
      <c r="P16" s="15">
        <f>'WEEKLY COMPETITIVE REPORT'!Q16/X4</f>
        <v>0</v>
      </c>
      <c r="Q16" s="23">
        <f>'WEEKLY COMPETITIVE REPORT'!R16</f>
        <v>0</v>
      </c>
      <c r="R16" s="23">
        <f>'WEEKLY COMPETITIVE REPORT'!S16</f>
        <v>0</v>
      </c>
      <c r="S16" s="65">
        <f>'WEEKLY COMPETITIVE REPORT'!T16</f>
        <v>0</v>
      </c>
      <c r="T16" s="15">
        <f>'WEEKLY COMPETITIVE REPORT'!U16/X4</f>
        <v>0</v>
      </c>
      <c r="U16" s="15" t="e">
        <f>#N/A</f>
        <v>#N/A</v>
      </c>
      <c r="V16" s="26">
        <f>'WEEKLY COMPETITIVE REPORT'!W16/X4</f>
        <v>19644.79070381619</v>
      </c>
      <c r="W16" s="23">
        <f>'WEEKLY COMPETITIVE REPORT'!X16</f>
        <v>0</v>
      </c>
      <c r="X16" s="57">
        <f>'WEEKLY COMPETITIVE REPORT'!Y16</f>
        <v>2700</v>
      </c>
    </row>
    <row r="17" spans="1:24" ht="12.75">
      <c r="A17" s="51">
        <v>4</v>
      </c>
      <c r="B17" s="4">
        <f>'WEEKLY COMPETITIVE REPORT'!B17</f>
        <v>2</v>
      </c>
      <c r="C17" s="4" t="str">
        <f>'WEEKLY COMPETITIVE REPORT'!C17</f>
        <v>WE'RE THE MILLERS</v>
      </c>
      <c r="D17" s="4" t="str">
        <f>'WEEKLY COMPETITIVE REPORT'!E17</f>
        <v>WB</v>
      </c>
      <c r="E17" s="4" t="str">
        <f>'WEEKLY COMPETITIVE REPORT'!F17</f>
        <v>Blitz</v>
      </c>
      <c r="F17" s="38">
        <f>'WEEKLY COMPETITIVE REPORT'!G17</f>
        <v>4</v>
      </c>
      <c r="G17" s="38">
        <f>'WEEKLY COMPETITIVE REPORT'!H17</f>
        <v>10</v>
      </c>
      <c r="H17" s="15">
        <f>'WEEKLY COMPETITIVE REPORT'!I17/X4</f>
        <v>12623.79506140235</v>
      </c>
      <c r="I17" s="15">
        <f>'WEEKLY COMPETITIVE REPORT'!J17/X4</f>
        <v>10227.122672652846</v>
      </c>
      <c r="J17" s="23">
        <f>'WEEKLY COMPETITIVE REPORT'!K17</f>
        <v>1713</v>
      </c>
      <c r="K17" s="23">
        <f>'WEEKLY COMPETITIVE REPORT'!L17</f>
        <v>1411</v>
      </c>
      <c r="L17" s="65">
        <f>'WEEKLY COMPETITIVE REPORT'!M17</f>
        <v>23.434473854099423</v>
      </c>
      <c r="M17" s="15" t="e">
        <f>#N/A</f>
        <v>#N/A</v>
      </c>
      <c r="N17" s="38">
        <f>'WEEKLY COMPETITIVE REPORT'!O17</f>
        <v>10</v>
      </c>
      <c r="O17" s="15">
        <f>'WEEKLY COMPETITIVE REPORT'!P17/X4</f>
        <v>0</v>
      </c>
      <c r="P17" s="15">
        <f>'WEEKLY COMPETITIVE REPORT'!Q17/X4</f>
        <v>0</v>
      </c>
      <c r="Q17" s="23">
        <f>'WEEKLY COMPETITIVE REPORT'!R17</f>
        <v>0</v>
      </c>
      <c r="R17" s="23">
        <f>'WEEKLY COMPETITIVE REPORT'!S17</f>
        <v>0</v>
      </c>
      <c r="S17" s="65" t="e">
        <f>'WEEKLY COMPETITIVE REPORT'!T17</f>
        <v>#DIV/0!</v>
      </c>
      <c r="T17" s="15">
        <f>'WEEKLY COMPETITIVE REPORT'!U17/X4</f>
        <v>0</v>
      </c>
      <c r="U17" s="15" t="e">
        <f>#N/A</f>
        <v>#N/A</v>
      </c>
      <c r="V17" s="26">
        <f>'WEEKLY COMPETITIVE REPORT'!W17/X4</f>
        <v>118048.32959197149</v>
      </c>
      <c r="W17" s="23">
        <f>'WEEKLY COMPETITIVE REPORT'!X17</f>
        <v>0</v>
      </c>
      <c r="X17" s="57">
        <f>'WEEKLY COMPETITIVE REPORT'!Y17</f>
        <v>17965</v>
      </c>
    </row>
    <row r="18" spans="1:24" ht="13.5" customHeight="1">
      <c r="A18" s="51">
        <v>5</v>
      </c>
      <c r="B18" s="4" t="str">
        <f>'WEEKLY COMPETITIVE REPORT'!B18</f>
        <v>New</v>
      </c>
      <c r="C18" s="4" t="str">
        <f>'WEEKLY COMPETITIVE REPORT'!C18</f>
        <v>2 GUNS</v>
      </c>
      <c r="D18" s="4" t="str">
        <f>'WEEKLY COMPETITIVE REPORT'!E18</f>
        <v>SONY</v>
      </c>
      <c r="E18" s="4" t="str">
        <f>'WEEKLY COMPETITIVE REPORT'!F18</f>
        <v>CF</v>
      </c>
      <c r="F18" s="38">
        <f>'WEEKLY COMPETITIVE REPORT'!G18</f>
        <v>1</v>
      </c>
      <c r="G18" s="38">
        <f>'WEEKLY COMPETITIVE REPORT'!H18</f>
        <v>9</v>
      </c>
      <c r="H18" s="15">
        <f>'WEEKLY COMPETITIVE REPORT'!I18/X4</f>
        <v>12032.219727980986</v>
      </c>
      <c r="I18" s="15">
        <f>'WEEKLY COMPETITIVE REPORT'!J18/X4</f>
        <v>0</v>
      </c>
      <c r="J18" s="23">
        <f>'WEEKLY COMPETITIVE REPORT'!K18</f>
        <v>1612</v>
      </c>
      <c r="K18" s="23">
        <f>'WEEKLY COMPETITIVE REPORT'!L18</f>
        <v>0</v>
      </c>
      <c r="L18" s="65">
        <f>'WEEKLY COMPETITIVE REPORT'!M18</f>
        <v>0</v>
      </c>
      <c r="M18" s="15" t="e">
        <f>#N/A</f>
        <v>#N/A</v>
      </c>
      <c r="N18" s="38">
        <f>'WEEKLY COMPETITIVE REPORT'!O18</f>
        <v>9</v>
      </c>
      <c r="O18" s="15">
        <f>'WEEKLY COMPETITIVE REPORT'!P18/X4</f>
        <v>0</v>
      </c>
      <c r="P18" s="15">
        <f>'WEEKLY COMPETITIVE REPORT'!Q18/X4</f>
        <v>0</v>
      </c>
      <c r="Q18" s="23">
        <f>'WEEKLY COMPETITIVE REPORT'!R18</f>
        <v>0</v>
      </c>
      <c r="R18" s="23">
        <f>'WEEKLY COMPETITIVE REPORT'!S18</f>
        <v>0</v>
      </c>
      <c r="S18" s="65">
        <f>'WEEKLY COMPETITIVE REPORT'!T18</f>
        <v>0</v>
      </c>
      <c r="T18" s="15">
        <f>'WEEKLY COMPETITIVE REPORT'!U18/X4</f>
        <v>0</v>
      </c>
      <c r="U18" s="15" t="e">
        <f>#N/A</f>
        <v>#N/A</v>
      </c>
      <c r="V18" s="26">
        <f>'WEEKLY COMPETITIVE REPORT'!W18/X4</f>
        <v>14762.973722434966</v>
      </c>
      <c r="W18" s="23">
        <f>'WEEKLY COMPETITIVE REPORT'!X18</f>
        <v>0</v>
      </c>
      <c r="X18" s="57">
        <f>'WEEKLY COMPETITIVE REPORT'!Y18</f>
        <v>2011</v>
      </c>
    </row>
    <row r="19" spans="1:24" ht="12.75">
      <c r="A19" s="51">
        <v>6</v>
      </c>
      <c r="B19" s="4" t="str">
        <f>'WEEKLY COMPETITIVE REPORT'!B19</f>
        <v>New</v>
      </c>
      <c r="C19" s="4" t="str">
        <f>'WEEKLY COMPETITIVE REPORT'!C19</f>
        <v>CLASS ENEMY</v>
      </c>
      <c r="D19" s="4" t="str">
        <f>'WEEKLY COMPETITIVE REPORT'!E19</f>
        <v>DOMEST</v>
      </c>
      <c r="E19" s="4" t="str">
        <f>'WEEKLY COMPETITIVE REPORT'!F19</f>
        <v>FIVIA</v>
      </c>
      <c r="F19" s="38">
        <f>'WEEKLY COMPETITIVE REPORT'!G19</f>
        <v>1</v>
      </c>
      <c r="G19" s="38">
        <f>'WEEKLY COMPETITIVE REPORT'!H19</f>
        <v>9</v>
      </c>
      <c r="H19" s="15">
        <f>'WEEKLY COMPETITIVE REPORT'!I19/X4</f>
        <v>7118.7112108807605</v>
      </c>
      <c r="I19" s="15">
        <f>'WEEKLY COMPETITIVE REPORT'!J19/X4</f>
        <v>0</v>
      </c>
      <c r="J19" s="23">
        <f>'WEEKLY COMPETITIVE REPORT'!K19</f>
        <v>967</v>
      </c>
      <c r="K19" s="23">
        <f>'WEEKLY COMPETITIVE REPORT'!L19</f>
        <v>0</v>
      </c>
      <c r="L19" s="65">
        <f>'WEEKLY COMPETITIVE REPORT'!M19</f>
        <v>0</v>
      </c>
      <c r="M19" s="15" t="e">
        <f>#N/A</f>
        <v>#N/A</v>
      </c>
      <c r="N19" s="38">
        <f>'WEEKLY COMPETITIVE REPORT'!O19</f>
        <v>9</v>
      </c>
      <c r="O19" s="15">
        <f>'WEEKLY COMPETITIVE REPORT'!P19/X4</f>
        <v>0</v>
      </c>
      <c r="P19" s="15">
        <f>'WEEKLY COMPETITIVE REPORT'!Q19/X4</f>
        <v>0</v>
      </c>
      <c r="Q19" s="23">
        <f>'WEEKLY COMPETITIVE REPORT'!R19</f>
        <v>0</v>
      </c>
      <c r="R19" s="23">
        <f>'WEEKLY COMPETITIVE REPORT'!S19</f>
        <v>0</v>
      </c>
      <c r="S19" s="65">
        <f>'WEEKLY COMPETITIVE REPORT'!T19</f>
        <v>0</v>
      </c>
      <c r="T19" s="15">
        <f>'WEEKLY COMPETITIVE REPORT'!U19/X4</f>
        <v>0</v>
      </c>
      <c r="U19" s="15" t="e">
        <f>#N/A</f>
        <v>#N/A</v>
      </c>
      <c r="V19" s="26">
        <f>'WEEKLY COMPETITIVE REPORT'!W19/X4</f>
        <v>9251.287468638584</v>
      </c>
      <c r="W19" s="23">
        <f>'WEEKLY COMPETITIVE REPORT'!X19</f>
        <v>0</v>
      </c>
      <c r="X19" s="57">
        <f>'WEEKLY COMPETITIVE REPORT'!Y19</f>
        <v>1366</v>
      </c>
    </row>
    <row r="20" spans="1:24" ht="12.75">
      <c r="A20" s="52">
        <v>7</v>
      </c>
      <c r="B20" s="4">
        <f>'WEEKLY COMPETITIVE REPORT'!B20</f>
        <v>5</v>
      </c>
      <c r="C20" s="4" t="str">
        <f>'WEEKLY COMPETITIVE REPORT'!C20</f>
        <v>GROWN UPS 2</v>
      </c>
      <c r="D20" s="4" t="str">
        <f>'WEEKLY COMPETITIVE REPORT'!E20</f>
        <v>SONY</v>
      </c>
      <c r="E20" s="4" t="str">
        <f>'WEEKLY COMPETITIVE REPORT'!F20</f>
        <v>CF</v>
      </c>
      <c r="F20" s="38">
        <f>'WEEKLY COMPETITIVE REPORT'!G20</f>
        <v>8</v>
      </c>
      <c r="G20" s="38">
        <f>'WEEKLY COMPETITIVE REPORT'!H20</f>
        <v>11</v>
      </c>
      <c r="H20" s="15">
        <f>'WEEKLY COMPETITIVE REPORT'!I20/X4</f>
        <v>5024.428892116731</v>
      </c>
      <c r="I20" s="15">
        <f>'WEEKLY COMPETITIVE REPORT'!J20/X4</f>
        <v>4420.9692328007395</v>
      </c>
      <c r="J20" s="23">
        <f>'WEEKLY COMPETITIVE REPORT'!K20</f>
        <v>711</v>
      </c>
      <c r="K20" s="23">
        <f>'WEEKLY COMPETITIVE REPORT'!L20</f>
        <v>608</v>
      </c>
      <c r="L20" s="65">
        <f>'WEEKLY COMPETITIVE REPORT'!M20</f>
        <v>13.6499402628435</v>
      </c>
      <c r="M20" s="15" t="e">
        <f>#N/A</f>
        <v>#N/A</v>
      </c>
      <c r="N20" s="38">
        <f>'WEEKLY COMPETITIVE REPORT'!O20</f>
        <v>11</v>
      </c>
      <c r="O20" s="15">
        <f>'WEEKLY COMPETITIVE REPORT'!P20/X4</f>
        <v>0</v>
      </c>
      <c r="P20" s="15">
        <f>'WEEKLY COMPETITIVE REPORT'!Q20/X4</f>
        <v>0</v>
      </c>
      <c r="Q20" s="23">
        <f>'WEEKLY COMPETITIVE REPORT'!R20</f>
        <v>0</v>
      </c>
      <c r="R20" s="23">
        <f>'WEEKLY COMPETITIVE REPORT'!S20</f>
        <v>0</v>
      </c>
      <c r="S20" s="65" t="e">
        <f>'WEEKLY COMPETITIVE REPORT'!T20</f>
        <v>#DIV/0!</v>
      </c>
      <c r="T20" s="15">
        <f>'WEEKLY COMPETITIVE REPORT'!U20/X4</f>
        <v>0</v>
      </c>
      <c r="U20" s="15" t="e">
        <f>#N/A</f>
        <v>#N/A</v>
      </c>
      <c r="V20" s="26">
        <f>'WEEKLY COMPETITIVE REPORT'!W20/X4</f>
        <v>223425.32681896212</v>
      </c>
      <c r="W20" s="23">
        <f>'WEEKLY COMPETITIVE REPORT'!X20</f>
        <v>0</v>
      </c>
      <c r="X20" s="57">
        <f>'WEEKLY COMPETITIVE REPORT'!Y20</f>
        <v>34821</v>
      </c>
    </row>
    <row r="21" spans="1:24" ht="12.75">
      <c r="A21" s="51">
        <v>8</v>
      </c>
      <c r="B21" s="4">
        <f>'WEEKLY COMPETITIVE REPORT'!B21</f>
        <v>4</v>
      </c>
      <c r="C21" s="4" t="str">
        <f>'WEEKLY COMPETITIVE REPORT'!C21</f>
        <v>ONE DIRECTION: THIS IS US 3D</v>
      </c>
      <c r="D21" s="4" t="str">
        <f>'WEEKLY COMPETITIVE REPORT'!E21</f>
        <v>SONY</v>
      </c>
      <c r="E21" s="4" t="str">
        <f>'WEEKLY COMPETITIVE REPORT'!F21</f>
        <v>CF</v>
      </c>
      <c r="F21" s="38">
        <f>'WEEKLY COMPETITIVE REPORT'!G21</f>
        <v>3</v>
      </c>
      <c r="G21" s="38">
        <f>'WEEKLY COMPETITIVE REPORT'!H21</f>
        <v>10</v>
      </c>
      <c r="H21" s="15">
        <f>'WEEKLY COMPETITIVE REPORT'!I21/X4</f>
        <v>4929.354284959725</v>
      </c>
      <c r="I21" s="15">
        <f>'WEEKLY COMPETITIVE REPORT'!J21/X4</f>
        <v>8213.389673841279</v>
      </c>
      <c r="J21" s="23">
        <f>'WEEKLY COMPETITIVE REPORT'!K21</f>
        <v>561</v>
      </c>
      <c r="K21" s="23">
        <f>'WEEKLY COMPETITIVE REPORT'!L21</f>
        <v>948</v>
      </c>
      <c r="L21" s="65">
        <f>'WEEKLY COMPETITIVE REPORT'!M21</f>
        <v>-39.983922829582</v>
      </c>
      <c r="M21" s="15" t="e">
        <f>#N/A</f>
        <v>#N/A</v>
      </c>
      <c r="N21" s="38">
        <f>'WEEKLY COMPETITIVE REPORT'!O21</f>
        <v>10</v>
      </c>
      <c r="O21" s="15">
        <f>'WEEKLY COMPETITIVE REPORT'!P21/X4</f>
        <v>0</v>
      </c>
      <c r="P21" s="15">
        <f>'WEEKLY COMPETITIVE REPORT'!Q21/X4</f>
        <v>0</v>
      </c>
      <c r="Q21" s="23">
        <f>'WEEKLY COMPETITIVE REPORT'!R21</f>
        <v>0</v>
      </c>
      <c r="R21" s="23">
        <f>'WEEKLY COMPETITIVE REPORT'!S21</f>
        <v>0</v>
      </c>
      <c r="S21" s="65" t="e">
        <f>'WEEKLY COMPETITIVE REPORT'!T21</f>
        <v>#DIV/0!</v>
      </c>
      <c r="T21" s="15">
        <f>'WEEKLY COMPETITIVE REPORT'!U21/X4</f>
        <v>0</v>
      </c>
      <c r="U21" s="15" t="e">
        <f>#N/A</f>
        <v>#N/A</v>
      </c>
      <c r="V21" s="26">
        <f>'WEEKLY COMPETITIVE REPORT'!W21/X4</f>
        <v>63739.6012148422</v>
      </c>
      <c r="W21" s="23">
        <f>'WEEKLY COMPETITIVE REPORT'!X21</f>
        <v>0</v>
      </c>
      <c r="X21" s="57">
        <f>'WEEKLY COMPETITIVE REPORT'!Y21</f>
        <v>7916</v>
      </c>
    </row>
    <row r="22" spans="1:24" ht="12.75">
      <c r="A22" s="51">
        <v>9</v>
      </c>
      <c r="B22" s="4">
        <f>'WEEKLY COMPETITIVE REPORT'!B22</f>
        <v>7</v>
      </c>
      <c r="C22" s="4" t="str">
        <f>'WEEKLY COMPETITIVE REPORT'!C22</f>
        <v>MORTAL INSTRMENTS: CITY OF BONES</v>
      </c>
      <c r="D22" s="4" t="str">
        <f>'WEEKLY COMPETITIVE REPORT'!E22</f>
        <v>IND</v>
      </c>
      <c r="E22" s="4" t="str">
        <f>'WEEKLY COMPETITIVE REPORT'!F22</f>
        <v>Blitz</v>
      </c>
      <c r="F22" s="38">
        <f>'WEEKLY COMPETITIVE REPORT'!G22</f>
        <v>3</v>
      </c>
      <c r="G22" s="38">
        <f>'WEEKLY COMPETITIVE REPORT'!H22</f>
        <v>10</v>
      </c>
      <c r="H22" s="15">
        <f>'WEEKLY COMPETITIVE REPORT'!I22/X4</f>
        <v>4867.291694176681</v>
      </c>
      <c r="I22" s="15">
        <f>'WEEKLY COMPETITIVE REPORT'!J22/X4</f>
        <v>4102.733394955764</v>
      </c>
      <c r="J22" s="23">
        <f>'WEEKLY COMPETITIVE REPORT'!K22</f>
        <v>654</v>
      </c>
      <c r="K22" s="23">
        <f>'WEEKLY COMPETITIVE REPORT'!L22</f>
        <v>568</v>
      </c>
      <c r="L22" s="65">
        <f>'WEEKLY COMPETITIVE REPORT'!M22</f>
        <v>18.63533955584164</v>
      </c>
      <c r="M22" s="15" t="e">
        <f>#N/A</f>
        <v>#N/A</v>
      </c>
      <c r="N22" s="38">
        <f>'WEEKLY COMPETITIVE REPORT'!O22</f>
        <v>10</v>
      </c>
      <c r="O22" s="15">
        <f>'WEEKLY COMPETITIVE REPORT'!P22/X4</f>
        <v>0</v>
      </c>
      <c r="P22" s="15">
        <f>'WEEKLY COMPETITIVE REPORT'!Q22/X4</f>
        <v>0</v>
      </c>
      <c r="Q22" s="23">
        <f>'WEEKLY COMPETITIVE REPORT'!R22</f>
        <v>0</v>
      </c>
      <c r="R22" s="23">
        <f>'WEEKLY COMPETITIVE REPORT'!S22</f>
        <v>0</v>
      </c>
      <c r="S22" s="65" t="e">
        <f>'WEEKLY COMPETITIVE REPORT'!T22</f>
        <v>#DIV/0!</v>
      </c>
      <c r="T22" s="15">
        <f>'WEEKLY COMPETITIVE REPORT'!U22/X4</f>
        <v>0</v>
      </c>
      <c r="U22" s="15" t="e">
        <f>#N/A</f>
        <v>#N/A</v>
      </c>
      <c r="V22" s="26">
        <f>'WEEKLY COMPETITIVE REPORT'!W22/X4</f>
        <v>29745.14723359303</v>
      </c>
      <c r="W22" s="23">
        <f>'WEEKLY COMPETITIVE REPORT'!X22</f>
        <v>0</v>
      </c>
      <c r="X22" s="57">
        <f>'WEEKLY COMPETITIVE REPORT'!Y22</f>
        <v>4346</v>
      </c>
    </row>
    <row r="23" spans="1:24" ht="12.75">
      <c r="A23" s="51">
        <v>10</v>
      </c>
      <c r="B23" s="4">
        <f>'WEEKLY COMPETITIVE REPORT'!B23</f>
        <v>6</v>
      </c>
      <c r="C23" s="4" t="str">
        <f>'WEEKLY COMPETITIVE REPORT'!C23</f>
        <v>BEFORE MIDNIGHT</v>
      </c>
      <c r="D23" s="4" t="str">
        <f>'WEEKLY COMPETITIVE REPORT'!E23</f>
        <v>IND</v>
      </c>
      <c r="E23" s="4" t="str">
        <f>'WEEKLY COMPETITIVE REPORT'!F23</f>
        <v>Karantanija</v>
      </c>
      <c r="F23" s="38">
        <f>'WEEKLY COMPETITIVE REPORT'!G23</f>
        <v>2</v>
      </c>
      <c r="G23" s="38">
        <f>'WEEKLY COMPETITIVE REPORT'!H23</f>
        <v>9</v>
      </c>
      <c r="H23" s="15">
        <f>'WEEKLY COMPETITIVE REPORT'!I23/X4</f>
        <v>4369.470487257362</v>
      </c>
      <c r="I23" s="15">
        <f>'WEEKLY COMPETITIVE REPORT'!J23/X4</f>
        <v>4266.472996170606</v>
      </c>
      <c r="J23" s="23">
        <f>'WEEKLY COMPETITIVE REPORT'!K23</f>
        <v>593</v>
      </c>
      <c r="K23" s="23">
        <f>'WEEKLY COMPETITIVE REPORT'!L23</f>
        <v>583</v>
      </c>
      <c r="L23" s="65">
        <f>'WEEKLY COMPETITIVE REPORT'!M23</f>
        <v>2.4141132776230165</v>
      </c>
      <c r="M23" s="15" t="e">
        <f>#N/A</f>
        <v>#N/A</v>
      </c>
      <c r="N23" s="38">
        <f>'WEEKLY COMPETITIVE REPORT'!O23</f>
        <v>9</v>
      </c>
      <c r="O23" s="15">
        <f>'WEEKLY COMPETITIVE REPORT'!P23/X4</f>
        <v>0</v>
      </c>
      <c r="P23" s="15">
        <f>'WEEKLY COMPETITIVE REPORT'!Q23/X4</f>
        <v>0</v>
      </c>
      <c r="Q23" s="23">
        <f>'WEEKLY COMPETITIVE REPORT'!R23</f>
        <v>0</v>
      </c>
      <c r="R23" s="23">
        <f>'WEEKLY COMPETITIVE REPORT'!S23</f>
        <v>0</v>
      </c>
      <c r="S23" s="65" t="e">
        <f>'WEEKLY COMPETITIVE REPORT'!T23</f>
        <v>#DIV/0!</v>
      </c>
      <c r="T23" s="15">
        <f>'WEEKLY COMPETITIVE REPORT'!U23/X4</f>
        <v>0</v>
      </c>
      <c r="U23" s="15" t="e">
        <f>#N/A</f>
        <v>#N/A</v>
      </c>
      <c r="V23" s="26">
        <f>'WEEKLY COMPETITIVE REPORT'!W23/X4</f>
        <v>24632.246137594084</v>
      </c>
      <c r="W23" s="23">
        <f>'WEEKLY COMPETITIVE REPORT'!X23</f>
        <v>0</v>
      </c>
      <c r="X23" s="57">
        <f>'WEEKLY COMPETITIVE REPORT'!Y23</f>
        <v>3850</v>
      </c>
    </row>
    <row r="24" spans="1:24" ht="12.75">
      <c r="A24" s="51">
        <v>11</v>
      </c>
      <c r="B24" s="4">
        <f>'WEEKLY COMPETITIVE REPORT'!B24</f>
        <v>8</v>
      </c>
      <c r="C24" s="4" t="str">
        <f>'WEEKLY COMPETITIVE REPORT'!C24</f>
        <v>RIDDICK</v>
      </c>
      <c r="D24" s="4" t="str">
        <f>'WEEKLY COMPETITIVE REPORT'!E24</f>
        <v>IND</v>
      </c>
      <c r="E24" s="4" t="str">
        <f>'WEEKLY COMPETITIVE REPORT'!F24</f>
        <v>Blitz</v>
      </c>
      <c r="F24" s="38">
        <f>'WEEKLY COMPETITIVE REPORT'!G24</f>
        <v>2</v>
      </c>
      <c r="G24" s="38">
        <f>'WEEKLY COMPETITIVE REPORT'!H24</f>
        <v>3</v>
      </c>
      <c r="H24" s="15">
        <f>'WEEKLY COMPETITIVE REPORT'!I24/X4</f>
        <v>2918.262247458075</v>
      </c>
      <c r="I24" s="15">
        <f>'WEEKLY COMPETITIVE REPORT'!J24/X4</f>
        <v>3970.6853294599237</v>
      </c>
      <c r="J24" s="23">
        <f>'WEEKLY COMPETITIVE REPORT'!K24</f>
        <v>438</v>
      </c>
      <c r="K24" s="23">
        <f>'WEEKLY COMPETITIVE REPORT'!L24</f>
        <v>574</v>
      </c>
      <c r="L24" s="65">
        <f>'WEEKLY COMPETITIVE REPORT'!M24</f>
        <v>-26.50482208180911</v>
      </c>
      <c r="M24" s="15" t="e">
        <f>#N/A</f>
        <v>#N/A</v>
      </c>
      <c r="N24" s="38">
        <f>'WEEKLY COMPETITIVE REPORT'!O24</f>
        <v>3</v>
      </c>
      <c r="O24" s="15">
        <f>'WEEKLY COMPETITIVE REPORT'!P24/X4</f>
        <v>0</v>
      </c>
      <c r="P24" s="15">
        <f>'WEEKLY COMPETITIVE REPORT'!Q24/X4</f>
        <v>0</v>
      </c>
      <c r="Q24" s="23">
        <f>'WEEKLY COMPETITIVE REPORT'!R24</f>
        <v>0</v>
      </c>
      <c r="R24" s="23">
        <f>'WEEKLY COMPETITIVE REPORT'!S24</f>
        <v>0</v>
      </c>
      <c r="S24" s="65" t="e">
        <f>'WEEKLY COMPETITIVE REPORT'!T24</f>
        <v>#DIV/0!</v>
      </c>
      <c r="T24" s="15">
        <f>'WEEKLY COMPETITIVE REPORT'!U24/X4</f>
        <v>0</v>
      </c>
      <c r="U24" s="15" t="e">
        <f>#N/A</f>
        <v>#N/A</v>
      </c>
      <c r="V24" s="26">
        <f>'WEEKLY COMPETITIVE REPORT'!W24/X4</f>
        <v>10891.324442096924</v>
      </c>
      <c r="W24" s="23">
        <f>'WEEKLY COMPETITIVE REPORT'!X24</f>
        <v>0</v>
      </c>
      <c r="X24" s="57">
        <f>'WEEKLY COMPETITIVE REPORT'!Y24</f>
        <v>1663</v>
      </c>
    </row>
    <row r="25" spans="1:24" ht="12.75">
      <c r="A25" s="51">
        <v>12</v>
      </c>
      <c r="B25" s="4">
        <f>'WEEKLY COMPETITIVE REPORT'!B25</f>
        <v>9</v>
      </c>
      <c r="C25" s="4" t="str">
        <f>'WEEKLY COMPETITIVE REPORT'!C25</f>
        <v>ELYSIUM</v>
      </c>
      <c r="D25" s="4" t="str">
        <f>'WEEKLY COMPETITIVE REPORT'!E25</f>
        <v>SONY</v>
      </c>
      <c r="E25" s="4" t="str">
        <f>'WEEKLY COMPETITIVE REPORT'!F25</f>
        <v>CF</v>
      </c>
      <c r="F25" s="38">
        <f>'WEEKLY COMPETITIVE REPORT'!G25</f>
        <v>5</v>
      </c>
      <c r="G25" s="38">
        <f>'WEEKLY COMPETITIVE REPORT'!H25</f>
        <v>11</v>
      </c>
      <c r="H25" s="15">
        <f>'WEEKLY COMPETITIVE REPORT'!I25/X4</f>
        <v>2725.4720718341478</v>
      </c>
      <c r="I25" s="15">
        <f>'WEEKLY COMPETITIVE REPORT'!J25/X4</f>
        <v>3166.512610590255</v>
      </c>
      <c r="J25" s="23">
        <f>'WEEKLY COMPETITIVE REPORT'!K25</f>
        <v>357</v>
      </c>
      <c r="K25" s="23">
        <f>'WEEKLY COMPETITIVE REPORT'!L25</f>
        <v>419</v>
      </c>
      <c r="L25" s="65">
        <f>'WEEKLY COMPETITIVE REPORT'!M25</f>
        <v>-13.928273561301083</v>
      </c>
      <c r="M25" s="15" t="e">
        <f>#N/A</f>
        <v>#N/A</v>
      </c>
      <c r="N25" s="38">
        <f>'WEEKLY COMPETITIVE REPORT'!O25</f>
        <v>11</v>
      </c>
      <c r="O25" s="15">
        <f>'WEEKLY COMPETITIVE REPORT'!P25/X4</f>
        <v>0</v>
      </c>
      <c r="P25" s="15">
        <f>'WEEKLY COMPETITIVE REPORT'!Q25/X4</f>
        <v>0</v>
      </c>
      <c r="Q25" s="23">
        <f>'WEEKLY COMPETITIVE REPORT'!R25</f>
        <v>0</v>
      </c>
      <c r="R25" s="23">
        <f>'WEEKLY COMPETITIVE REPORT'!S25</f>
        <v>0</v>
      </c>
      <c r="S25" s="65" t="e">
        <f>'WEEKLY COMPETITIVE REPORT'!T25</f>
        <v>#DIV/0!</v>
      </c>
      <c r="T25" s="15">
        <f>'WEEKLY COMPETITIVE REPORT'!U25/X4</f>
        <v>0</v>
      </c>
      <c r="U25" s="15" t="e">
        <f>#N/A</f>
        <v>#N/A</v>
      </c>
      <c r="V25" s="26">
        <f>'WEEKLY COMPETITIVE REPORT'!W25/X4</f>
        <v>77262.64360227123</v>
      </c>
      <c r="W25" s="23">
        <f>'WEEKLY COMPETITIVE REPORT'!X25</f>
        <v>0</v>
      </c>
      <c r="X25" s="57">
        <f>'WEEKLY COMPETITIVE REPORT'!Y25</f>
        <v>11526</v>
      </c>
    </row>
    <row r="26" spans="1:24" ht="12.75" customHeight="1">
      <c r="A26" s="51">
        <v>13</v>
      </c>
      <c r="B26" s="4">
        <f>'WEEKLY COMPETITIVE REPORT'!B26</f>
        <v>10</v>
      </c>
      <c r="C26" s="4" t="str">
        <f>'WEEKLY COMPETITIVE REPORT'!C26</f>
        <v>DANS LA MAISON</v>
      </c>
      <c r="D26" s="4" t="str">
        <f>'WEEKLY COMPETITIVE REPORT'!E26</f>
        <v>IND</v>
      </c>
      <c r="E26" s="4" t="str">
        <f>'WEEKLY COMPETITIVE REPORT'!F26</f>
        <v>CF</v>
      </c>
      <c r="F26" s="38">
        <f>'WEEKLY COMPETITIVE REPORT'!G26</f>
        <v>2</v>
      </c>
      <c r="G26" s="38">
        <f>'WEEKLY COMPETITIVE REPORT'!H26</f>
        <v>1</v>
      </c>
      <c r="H26" s="15">
        <f>'WEEKLY COMPETITIVE REPORT'!I26/X4</f>
        <v>888.6834807870065</v>
      </c>
      <c r="I26" s="15">
        <f>'WEEKLY COMPETITIVE REPORT'!J26/X4</f>
        <v>2861.4815792948634</v>
      </c>
      <c r="J26" s="23">
        <f>'WEEKLY COMPETITIVE REPORT'!K26</f>
        <v>144</v>
      </c>
      <c r="K26" s="23">
        <f>'WEEKLY COMPETITIVE REPORT'!L26</f>
        <v>814</v>
      </c>
      <c r="L26" s="65">
        <f>'WEEKLY COMPETITIVE REPORT'!M26</f>
        <v>-68.94323950161512</v>
      </c>
      <c r="M26" s="15" t="e">
        <f>#N/A</f>
        <v>#N/A</v>
      </c>
      <c r="N26" s="38">
        <f>'WEEKLY COMPETITIVE REPORT'!O26</f>
        <v>1</v>
      </c>
      <c r="O26" s="15">
        <f>'WEEKLY COMPETITIVE REPORT'!P26/X4</f>
        <v>0</v>
      </c>
      <c r="P26" s="15">
        <f>'WEEKLY COMPETITIVE REPORT'!Q26/X4</f>
        <v>0</v>
      </c>
      <c r="Q26" s="23">
        <f>'WEEKLY COMPETITIVE REPORT'!R26</f>
        <v>0</v>
      </c>
      <c r="R26" s="23">
        <f>'WEEKLY COMPETITIVE REPORT'!S26</f>
        <v>0</v>
      </c>
      <c r="S26" s="65" t="e">
        <f>'WEEKLY COMPETITIVE REPORT'!T26</f>
        <v>#DIV/0!</v>
      </c>
      <c r="T26" s="15">
        <f>'WEEKLY COMPETITIVE REPORT'!U26/X4</f>
        <v>0</v>
      </c>
      <c r="U26" s="15" t="e">
        <f>#N/A</f>
        <v>#N/A</v>
      </c>
      <c r="V26" s="26">
        <f>'WEEKLY COMPETITIVE REPORT'!W26/X4</f>
        <v>5942.162947312822</v>
      </c>
      <c r="W26" s="23">
        <f>'WEEKLY COMPETITIVE REPORT'!X26</f>
        <v>0</v>
      </c>
      <c r="X26" s="57">
        <f>'WEEKLY COMPETITIVE REPORT'!Y26</f>
        <v>1326</v>
      </c>
    </row>
    <row r="27" spans="1:24" ht="12.75" customHeight="1">
      <c r="A27" s="51">
        <v>14</v>
      </c>
      <c r="B27" s="4">
        <f>'WEEKLY COMPETITIVE REPORT'!B27</f>
        <v>13</v>
      </c>
      <c r="C27" s="4" t="str">
        <f>'WEEKLY COMPETITIVE REPORT'!C27</f>
        <v>DUAL</v>
      </c>
      <c r="D27" s="4" t="str">
        <f>'WEEKLY COMPETITIVE REPORT'!E27</f>
        <v>DOMEST</v>
      </c>
      <c r="E27" s="4" t="str">
        <f>'WEEKLY COMPETITIVE REPORT'!F27</f>
        <v>FIVIA</v>
      </c>
      <c r="F27" s="38">
        <f>'WEEKLY COMPETITIVE REPORT'!G27</f>
        <v>4</v>
      </c>
      <c r="G27" s="38">
        <f>'WEEKLY COMPETITIVE REPORT'!H27</f>
        <v>9</v>
      </c>
      <c r="H27" s="15">
        <f>'WEEKLY COMPETITIVE REPORT'!I27/X4</f>
        <v>714.3800343324971</v>
      </c>
      <c r="I27" s="15">
        <f>'WEEKLY COMPETITIVE REPORT'!J27/X17</f>
        <v>0.03451155023657111</v>
      </c>
      <c r="J27" s="23">
        <f>'WEEKLY COMPETITIVE REPORT'!K27</f>
        <v>91</v>
      </c>
      <c r="K27" s="23">
        <f>'WEEKLY COMPETITIVE REPORT'!L27</f>
        <v>122</v>
      </c>
      <c r="L27" s="65">
        <f>'WEEKLY COMPETITIVE REPORT'!M27</f>
        <v>-12.741935483870975</v>
      </c>
      <c r="M27" s="15" t="e">
        <f>#N/A</f>
        <v>#N/A</v>
      </c>
      <c r="N27" s="38">
        <f>'WEEKLY COMPETITIVE REPORT'!O27</f>
        <v>9</v>
      </c>
      <c r="O27" s="15">
        <f>'WEEKLY COMPETITIVE REPORT'!P27/X4</f>
        <v>0</v>
      </c>
      <c r="P27" s="15">
        <f>'WEEKLY COMPETITIVE REPORT'!Q27/X17</f>
        <v>0</v>
      </c>
      <c r="Q27" s="23">
        <f>'WEEKLY COMPETITIVE REPORT'!R27</f>
        <v>0</v>
      </c>
      <c r="R27" s="23">
        <f>'WEEKLY COMPETITIVE REPORT'!S27</f>
        <v>0</v>
      </c>
      <c r="S27" s="65" t="e">
        <f>'WEEKLY COMPETITIVE REPORT'!T27</f>
        <v>#DIV/0!</v>
      </c>
      <c r="T27" s="15">
        <f>'WEEKLY COMPETITIVE REPORT'!U27/X17</f>
        <v>0</v>
      </c>
      <c r="U27" s="15" t="e">
        <f>#N/A</f>
        <v>#N/A</v>
      </c>
      <c r="V27" s="26">
        <f>'WEEKLY COMPETITIVE REPORT'!W27/X4</f>
        <v>22706.98534266473</v>
      </c>
      <c r="W27" s="23">
        <f>'WEEKLY COMPETITIVE REPORT'!X27</f>
        <v>0</v>
      </c>
      <c r="X27" s="57">
        <f>'WEEKLY COMPETITIVE REPORT'!Y27</f>
        <v>3760</v>
      </c>
    </row>
    <row r="28" spans="1:24" ht="12.75">
      <c r="A28" s="51">
        <v>15</v>
      </c>
      <c r="B28" s="4">
        <f>'WEEKLY COMPETITIVE REPORT'!B28</f>
        <v>15</v>
      </c>
      <c r="C28" s="4" t="str">
        <f>'WEEKLY COMPETITIVE REPORT'!C28</f>
        <v>KICK ASS 2</v>
      </c>
      <c r="D28" s="4" t="str">
        <f>'WEEKLY COMPETITIVE REPORT'!E28</f>
        <v>UNI</v>
      </c>
      <c r="E28" s="4" t="str">
        <f>'WEEKLY COMPETITIVE REPORT'!F28</f>
        <v>Karantanija</v>
      </c>
      <c r="F28" s="38">
        <f>'WEEKLY COMPETITIVE REPORT'!G28</f>
        <v>4</v>
      </c>
      <c r="G28" s="38">
        <f>'WEEKLY COMPETITIVE REPORT'!H28</f>
        <v>9</v>
      </c>
      <c r="H28" s="15">
        <f>'WEEKLY COMPETITIVE REPORT'!I28/X4</f>
        <v>713.0595536775387</v>
      </c>
      <c r="I28" s="15">
        <f>'WEEKLY COMPETITIVE REPORT'!J28/X17</f>
        <v>0.02811021430559421</v>
      </c>
      <c r="J28" s="23">
        <f>'WEEKLY COMPETITIVE REPORT'!K28</f>
        <v>94</v>
      </c>
      <c r="K28" s="23">
        <f>'WEEKLY COMPETITIVE REPORT'!L28</f>
        <v>71</v>
      </c>
      <c r="L28" s="65">
        <f>'WEEKLY COMPETITIVE REPORT'!M28</f>
        <v>6.93069306930694</v>
      </c>
      <c r="M28" s="15" t="e">
        <f>#N/A</f>
        <v>#N/A</v>
      </c>
      <c r="N28" s="38">
        <f>'WEEKLY COMPETITIVE REPORT'!O28</f>
        <v>9</v>
      </c>
      <c r="O28" s="15">
        <f>'WEEKLY COMPETITIVE REPORT'!P28/X4</f>
        <v>0</v>
      </c>
      <c r="P28" s="15">
        <f>'WEEKLY COMPETITIVE REPORT'!Q28/X17</f>
        <v>0</v>
      </c>
      <c r="Q28" s="23">
        <f>'WEEKLY COMPETITIVE REPORT'!R28</f>
        <v>0</v>
      </c>
      <c r="R28" s="23">
        <f>'WEEKLY COMPETITIVE REPORT'!S28</f>
        <v>0</v>
      </c>
      <c r="S28" s="65" t="e">
        <f>'WEEKLY COMPETITIVE REPORT'!T28</f>
        <v>#DIV/0!</v>
      </c>
      <c r="T28" s="15">
        <f>'WEEKLY COMPETITIVE REPORT'!U28/X17</f>
        <v>0</v>
      </c>
      <c r="U28" s="15" t="e">
        <f>#N/A</f>
        <v>#N/A</v>
      </c>
      <c r="V28" s="26">
        <f>'WEEKLY COMPETITIVE REPORT'!W28/X4</f>
        <v>16706.72124653374</v>
      </c>
      <c r="W28" s="23">
        <f>'WEEKLY COMPETITIVE REPORT'!X28</f>
        <v>0</v>
      </c>
      <c r="X28" s="57">
        <f>'WEEKLY COMPETITIVE REPORT'!Y28</f>
        <v>2614</v>
      </c>
    </row>
    <row r="29" spans="1:24" ht="12.75">
      <c r="A29" s="51">
        <v>16</v>
      </c>
      <c r="B29" s="4">
        <f>'WEEKLY COMPETITIVE REPORT'!B29</f>
        <v>12</v>
      </c>
      <c r="C29" s="4" t="str">
        <f>'WEEKLY COMPETITIVE REPORT'!C29</f>
        <v>THE FROZEN GROUND</v>
      </c>
      <c r="D29" s="4" t="str">
        <f>'WEEKLY COMPETITIVE REPORT'!E29</f>
        <v>IND</v>
      </c>
      <c r="E29" s="4" t="str">
        <f>'WEEKLY COMPETITIVE REPORT'!F29</f>
        <v>FIVIA</v>
      </c>
      <c r="F29" s="38">
        <f>'WEEKLY COMPETITIVE REPORT'!G29</f>
        <v>3</v>
      </c>
      <c r="G29" s="38">
        <f>'WEEKLY COMPETITIVE REPORT'!H29</f>
        <v>5</v>
      </c>
      <c r="H29" s="15">
        <f>'WEEKLY COMPETITIVE REPORT'!I29/X4</f>
        <v>558.5633170474052</v>
      </c>
      <c r="I29" s="15">
        <f>'WEEKLY COMPETITIVE REPORT'!J29/X17</f>
        <v>0.04781519621486223</v>
      </c>
      <c r="J29" s="23">
        <f>'WEEKLY COMPETITIVE REPORT'!K29</f>
        <v>74</v>
      </c>
      <c r="K29" s="23">
        <f>'WEEKLY COMPETITIVE REPORT'!L29</f>
        <v>164</v>
      </c>
      <c r="L29" s="65">
        <f>'WEEKLY COMPETITIVE REPORT'!M29</f>
        <v>-50.756693830034926</v>
      </c>
      <c r="M29" s="15" t="e">
        <f>#N/A</f>
        <v>#N/A</v>
      </c>
      <c r="N29" s="38">
        <f>'WEEKLY COMPETITIVE REPORT'!O29</f>
        <v>5</v>
      </c>
      <c r="O29" s="15">
        <f>'WEEKLY COMPETITIVE REPORT'!P29/X4</f>
        <v>0</v>
      </c>
      <c r="P29" s="15">
        <f>'WEEKLY COMPETITIVE REPORT'!Q29/X17</f>
        <v>0</v>
      </c>
      <c r="Q29" s="23">
        <f>'WEEKLY COMPETITIVE REPORT'!R29</f>
        <v>0</v>
      </c>
      <c r="R29" s="23">
        <f>'WEEKLY COMPETITIVE REPORT'!S29</f>
        <v>0</v>
      </c>
      <c r="S29" s="65" t="e">
        <f>'WEEKLY COMPETITIVE REPORT'!T29</f>
        <v>#DIV/0!</v>
      </c>
      <c r="T29" s="15">
        <f>'WEEKLY COMPETITIVE REPORT'!U29/X4</f>
        <v>0</v>
      </c>
      <c r="U29" s="15" t="e">
        <f>#N/A</f>
        <v>#N/A</v>
      </c>
      <c r="V29" s="26">
        <f>'WEEKLY COMPETITIVE REPORT'!W29/X4</f>
        <v>7998.151327083058</v>
      </c>
      <c r="W29" s="23">
        <f>'WEEKLY COMPETITIVE REPORT'!X29</f>
        <v>0</v>
      </c>
      <c r="X29" s="57">
        <f>'WEEKLY COMPETITIVE REPORT'!Y29</f>
        <v>1251</v>
      </c>
    </row>
    <row r="30" spans="1:24" ht="12.75">
      <c r="A30" s="52">
        <v>17</v>
      </c>
      <c r="B30" s="4">
        <f>'WEEKLY COMPETITIVE REPORT'!B30</f>
        <v>17</v>
      </c>
      <c r="C30" s="4" t="str">
        <f>'WEEKLY COMPETITIVE REPORT'!C30</f>
        <v>R.I.P.D.</v>
      </c>
      <c r="D30" s="4" t="str">
        <f>'WEEKLY COMPETITIVE REPORT'!E30</f>
        <v>UNI</v>
      </c>
      <c r="E30" s="4" t="str">
        <f>'WEEKLY COMPETITIVE REPORT'!F30</f>
        <v>Karantanija</v>
      </c>
      <c r="F30" s="38">
        <f>'WEEKLY COMPETITIVE REPORT'!G30</f>
        <v>6</v>
      </c>
      <c r="G30" s="38">
        <f>'WEEKLY COMPETITIVE REPORT'!H30</f>
        <v>9</v>
      </c>
      <c r="H30" s="15">
        <f>'WEEKLY COMPETITIVE REPORT'!I30/X4</f>
        <v>478.01399709494257</v>
      </c>
      <c r="I30" s="15">
        <f>'WEEKLY COMPETITIVE REPORT'!J30/X17</f>
        <v>0.021653214583913165</v>
      </c>
      <c r="J30" s="23">
        <f>'WEEKLY COMPETITIVE REPORT'!K30</f>
        <v>69</v>
      </c>
      <c r="K30" s="23">
        <f>'WEEKLY COMPETITIVE REPORT'!L30</f>
        <v>71</v>
      </c>
      <c r="L30" s="65">
        <f>'WEEKLY COMPETITIVE REPORT'!M30</f>
        <v>-6.940874035989722</v>
      </c>
      <c r="M30" s="15" t="e">
        <f>#N/A</f>
        <v>#N/A</v>
      </c>
      <c r="N30" s="38">
        <f>'WEEKLY COMPETITIVE REPORT'!O30</f>
        <v>9</v>
      </c>
      <c r="O30" s="15">
        <f>'WEEKLY COMPETITIVE REPORT'!P30/X4</f>
        <v>0</v>
      </c>
      <c r="P30" s="15">
        <f>'WEEKLY COMPETITIVE REPORT'!Q30/X17</f>
        <v>0</v>
      </c>
      <c r="Q30" s="23">
        <f>'WEEKLY COMPETITIVE REPORT'!R30</f>
        <v>0</v>
      </c>
      <c r="R30" s="23">
        <f>'WEEKLY COMPETITIVE REPORT'!S30</f>
        <v>0</v>
      </c>
      <c r="S30" s="65" t="e">
        <f>'WEEKLY COMPETITIVE REPORT'!T30</f>
        <v>#DIV/0!</v>
      </c>
      <c r="T30" s="15">
        <f>'WEEKLY COMPETITIVE REPORT'!U30/X4</f>
        <v>0</v>
      </c>
      <c r="U30" s="15" t="e">
        <f>#N/A</f>
        <v>#N/A</v>
      </c>
      <c r="V30" s="26">
        <f>'WEEKLY COMPETITIVE REPORT'!W30/X4</f>
        <v>33921.827545226464</v>
      </c>
      <c r="W30" s="23">
        <f>'WEEKLY COMPETITIVE REPORT'!X30</f>
        <v>0</v>
      </c>
      <c r="X30" s="57">
        <f>'WEEKLY COMPETITIVE REPORT'!Y30</f>
        <v>5578</v>
      </c>
    </row>
    <row r="31" spans="1:24" ht="12.75">
      <c r="A31" s="51">
        <v>18</v>
      </c>
      <c r="B31" s="4">
        <f>'WEEKLY COMPETITIVE REPORT'!B31</f>
        <v>16</v>
      </c>
      <c r="C31" s="4" t="str">
        <f>'WEEKLY COMPETITIVE REPORT'!C31</f>
        <v>ADRIA BLUES</v>
      </c>
      <c r="D31" s="4" t="str">
        <f>'WEEKLY COMPETITIVE REPORT'!E31</f>
        <v>DOMEST</v>
      </c>
      <c r="E31" s="4" t="str">
        <f>'WEEKLY COMPETITIVE REPORT'!F31</f>
        <v>CF</v>
      </c>
      <c r="F31" s="38">
        <f>'WEEKLY COMPETITIVE REPORT'!G31</f>
        <v>2</v>
      </c>
      <c r="G31" s="38">
        <f>'WEEKLY COMPETITIVE REPORT'!H31</f>
        <v>10</v>
      </c>
      <c r="H31" s="15">
        <f>'WEEKLY COMPETITIVE REPORT'!I31/X4</f>
        <v>445.00198072098243</v>
      </c>
      <c r="I31" s="15">
        <f>'WEEKLY COMPETITIVE REPORT'!J31/X17</f>
        <v>0.0273865850264403</v>
      </c>
      <c r="J31" s="23">
        <f>'WEEKLY COMPETITIVE REPORT'!K31</f>
        <v>463</v>
      </c>
      <c r="K31" s="23">
        <f>'WEEKLY COMPETITIVE REPORT'!L31</f>
        <v>94</v>
      </c>
      <c r="L31" s="65">
        <f>'WEEKLY COMPETITIVE REPORT'!M31</f>
        <v>-31.504065040650403</v>
      </c>
      <c r="M31" s="15" t="e">
        <f>#N/A</f>
        <v>#N/A</v>
      </c>
      <c r="N31" s="38">
        <f>'WEEKLY COMPETITIVE REPORT'!O31</f>
        <v>10</v>
      </c>
      <c r="O31" s="15">
        <f>'WEEKLY COMPETITIVE REPORT'!P31/X4</f>
        <v>0</v>
      </c>
      <c r="P31" s="15">
        <f>'WEEKLY COMPETITIVE REPORT'!Q31/X17</f>
        <v>0</v>
      </c>
      <c r="Q31" s="23">
        <f>'WEEKLY COMPETITIVE REPORT'!R31</f>
        <v>0</v>
      </c>
      <c r="R31" s="23">
        <f>'WEEKLY COMPETITIVE REPORT'!S31</f>
        <v>0</v>
      </c>
      <c r="S31" s="65" t="e">
        <f>'WEEKLY COMPETITIVE REPORT'!T31</f>
        <v>#DIV/0!</v>
      </c>
      <c r="T31" s="15">
        <f>'WEEKLY COMPETITIVE REPORT'!U31/X4</f>
        <v>0</v>
      </c>
      <c r="U31" s="15" t="e">
        <f>#N/A</f>
        <v>#N/A</v>
      </c>
      <c r="V31" s="26">
        <f>'WEEKLY COMPETITIVE REPORT'!W31/X4</f>
        <v>4319.292222368942</v>
      </c>
      <c r="W31" s="23">
        <f>'WEEKLY COMPETITIVE REPORT'!X31</f>
        <v>0</v>
      </c>
      <c r="X31" s="57">
        <f>'WEEKLY COMPETITIVE REPORT'!Y31</f>
        <v>2394</v>
      </c>
    </row>
    <row r="32" spans="1:24" ht="12.75">
      <c r="A32" s="51">
        <v>19</v>
      </c>
      <c r="B32" s="4">
        <f>'WEEKLY COMPETITIVE REPORT'!B32</f>
        <v>14</v>
      </c>
      <c r="C32" s="4" t="str">
        <f>'WEEKLY COMPETITIVE REPORT'!C32</f>
        <v>BEHIND THE CANDELABRA</v>
      </c>
      <c r="D32" s="4" t="str">
        <f>'WEEKLY COMPETITIVE REPORT'!E32</f>
        <v>IND</v>
      </c>
      <c r="E32" s="4" t="str">
        <f>'WEEKLY COMPETITIVE REPORT'!F32</f>
        <v>Cinemania</v>
      </c>
      <c r="F32" s="38">
        <f>'WEEKLY COMPETITIVE REPORT'!G32</f>
        <v>5</v>
      </c>
      <c r="G32" s="38">
        <f>'WEEKLY COMPETITIVE REPORT'!H32</f>
        <v>1</v>
      </c>
      <c r="H32" s="15">
        <f>'WEEKLY COMPETITIVE REPORT'!I32/X4</f>
        <v>211.27690479334478</v>
      </c>
      <c r="I32" s="15">
        <f>'WEEKLY COMPETITIVE REPORT'!J32/X17</f>
        <v>0.029000834956860563</v>
      </c>
      <c r="J32" s="23">
        <f>'WEEKLY COMPETITIVE REPORT'!K32</f>
        <v>34</v>
      </c>
      <c r="K32" s="23">
        <f>'WEEKLY COMPETITIVE REPORT'!L32</f>
        <v>113</v>
      </c>
      <c r="L32" s="65">
        <f>'WEEKLY COMPETITIVE REPORT'!M32</f>
        <v>-69.28982725527831</v>
      </c>
      <c r="M32" s="15" t="e">
        <f>#N/A</f>
        <v>#N/A</v>
      </c>
      <c r="N32" s="38">
        <f>'WEEKLY COMPETITIVE REPORT'!O32</f>
        <v>1</v>
      </c>
      <c r="O32" s="15">
        <f>'WEEKLY COMPETITIVE REPORT'!P32/X4</f>
        <v>0</v>
      </c>
      <c r="P32" s="15">
        <f>'WEEKLY COMPETITIVE REPORT'!Q32/X17</f>
        <v>0</v>
      </c>
      <c r="Q32" s="23">
        <f>'WEEKLY COMPETITIVE REPORT'!R32</f>
        <v>0</v>
      </c>
      <c r="R32" s="23">
        <f>'WEEKLY COMPETITIVE REPORT'!S32</f>
        <v>0</v>
      </c>
      <c r="S32" s="65" t="e">
        <f>'WEEKLY COMPETITIVE REPORT'!T32</f>
        <v>#DIV/0!</v>
      </c>
      <c r="T32" s="15">
        <f>'WEEKLY COMPETITIVE REPORT'!U32/X4</f>
        <v>0</v>
      </c>
      <c r="U32" s="15" t="e">
        <f>#N/A</f>
        <v>#N/A</v>
      </c>
      <c r="V32" s="26">
        <f>'WEEKLY COMPETITIVE REPORT'!W32/X4</f>
        <v>14625.643734319292</v>
      </c>
      <c r="W32" s="23">
        <f>'WEEKLY COMPETITIVE REPORT'!X32</f>
        <v>0</v>
      </c>
      <c r="X32" s="57">
        <f>'WEEKLY COMPETITIVE REPORT'!Y32</f>
        <v>2466</v>
      </c>
    </row>
    <row r="33" spans="1:24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REPORT'!E33</f>
        <v>0</v>
      </c>
      <c r="E33" s="4">
        <f>'WEEKLY COMPETITIVE REPORT'!F33</f>
        <v>0</v>
      </c>
      <c r="F33" s="38">
        <f>'WEEKLY COMPETITIVE REPORT'!G33</f>
        <v>0</v>
      </c>
      <c r="G33" s="38">
        <f>'WEEKLY COMPETITIVE REPORT'!H33</f>
        <v>0</v>
      </c>
      <c r="H33" s="15">
        <f>'WEEKLY COMPETITIVE REPORT'!I33/X4</f>
        <v>0</v>
      </c>
      <c r="I33" s="15">
        <f>'WEEKLY COMPETITIVE REPORT'!J33/X17</f>
        <v>0</v>
      </c>
      <c r="J33" s="23">
        <f>'WEEKLY COMPETITIVE REPORT'!K33</f>
        <v>0</v>
      </c>
      <c r="K33" s="23">
        <f>'WEEKLY COMPETITIVE REPORT'!L33</f>
        <v>0</v>
      </c>
      <c r="L33" s="65">
        <f>'WEEKLY COMPETITIVE REPORT'!M33</f>
        <v>0</v>
      </c>
      <c r="M33" s="15" t="e">
        <f>#N/A</f>
        <v>#N/A</v>
      </c>
      <c r="N33" s="38">
        <f>'WEEKLY COMPETITIVE REPORT'!O33</f>
        <v>0</v>
      </c>
      <c r="O33" s="15">
        <f>'WEEKLY COMPETITIVE REPORT'!P33/X4</f>
        <v>0</v>
      </c>
      <c r="P33" s="15">
        <f>'WEEKLY COMPETITIVE REPORT'!Q33/X17</f>
        <v>0</v>
      </c>
      <c r="Q33" s="23">
        <f>'WEEKLY COMPETITIVE REPORT'!R33</f>
        <v>0</v>
      </c>
      <c r="R33" s="23">
        <f>'WEEKLY COMPETITIVE REPORT'!S33</f>
        <v>0</v>
      </c>
      <c r="S33" s="65">
        <f>'WEEKLY COMPETITIVE REPORT'!T33</f>
        <v>0</v>
      </c>
      <c r="T33" s="15">
        <f>'WEEKLY COMPETITIVE REPORT'!U33/X4</f>
        <v>0</v>
      </c>
      <c r="U33" s="15" t="e">
        <f>#N/A</f>
        <v>#N/A</v>
      </c>
      <c r="V33" s="26">
        <f>'WEEKLY COMPETITIVE REPORT'!W33/X4</f>
        <v>0</v>
      </c>
      <c r="W33" s="23">
        <f>'WEEKLY COMPETITIVE REPORT'!X33</f>
        <v>0</v>
      </c>
      <c r="X33" s="57">
        <f>'WEEKLY COMPETITIVE REPORT'!Y33</f>
        <v>0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REPORT'!E34</f>
        <v>0</v>
      </c>
      <c r="E34" s="58">
        <f>'WEEKLY COMPETITIVE REPORT'!F34</f>
        <v>0</v>
      </c>
      <c r="F34" s="59">
        <f>'WEEKLY COMPETITIVE REPORT'!G34</f>
        <v>0</v>
      </c>
      <c r="G34" s="41">
        <f>'WEEKLY COMPETITIVE REPORT'!H34</f>
        <v>177</v>
      </c>
      <c r="H34" s="33">
        <f>SUM(H14:H33)</f>
        <v>105135.3492671332</v>
      </c>
      <c r="I34" s="32">
        <f>SUM(I14:I33)</f>
        <v>66386.03292497418</v>
      </c>
      <c r="J34" s="32">
        <f>SUM(J14:J33)</f>
        <v>14630</v>
      </c>
      <c r="K34" s="32">
        <f>SUM(K14:K33)</f>
        <v>9939</v>
      </c>
      <c r="L34" s="65">
        <f>'WEEKLY COMPETITIVE REPORT'!M34</f>
        <v>48.3768169959001</v>
      </c>
      <c r="M34" s="33">
        <f>H34/G34</f>
        <v>593.9850241080973</v>
      </c>
      <c r="N34" s="41">
        <f>'WEEKLY COMPETITIVE REPORT'!O34</f>
        <v>177</v>
      </c>
      <c r="O34" s="32">
        <f>SUM(O14:O33)</f>
        <v>0</v>
      </c>
      <c r="P34" s="32">
        <f>SUM(P14:P33)</f>
        <v>0</v>
      </c>
      <c r="Q34" s="32">
        <f>SUM(Q14:Q33)</f>
        <v>0</v>
      </c>
      <c r="R34" s="32">
        <f>SUM(R14:R33)</f>
        <v>0</v>
      </c>
      <c r="S34" s="66" t="e">
        <f>O34/P34-100%</f>
        <v>#DIV/0!</v>
      </c>
      <c r="T34" s="32">
        <f>SUM(T14:T33)</f>
        <v>0</v>
      </c>
      <c r="U34" s="33">
        <f>O34/N34</f>
        <v>0</v>
      </c>
      <c r="V34" s="32">
        <f>SUM(V14:V33)</f>
        <v>1549652.7135877465</v>
      </c>
      <c r="W34" s="32">
        <f>SUM(W14:W33)</f>
        <v>0</v>
      </c>
      <c r="X34" s="36">
        <f>SUM(X14:X33)</f>
        <v>231818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2009-10-05T11:17:33Z</cp:lastPrinted>
  <dcterms:created xsi:type="dcterms:W3CDTF">1998-07-08T11:15:35Z</dcterms:created>
  <dcterms:modified xsi:type="dcterms:W3CDTF">2013-09-16T12:29:07Z</dcterms:modified>
  <cp:category/>
  <cp:version/>
  <cp:contentType/>
  <cp:contentStatus/>
</cp:coreProperties>
</file>