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2925" windowWidth="23550" windowHeight="853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<sst xmlns="http://schemas.openxmlformats.org/spreadsheetml/2006/main" count="258" uniqueCount="97">
  <si>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</si>
  <si>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</si>
  <si>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</si>
  <si>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</si>
  <si>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</si>
  <si>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</si>
  <si>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</si>
  <si>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</si>
  <si>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</si>
  <si>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</si>
  <si>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</si>
  <si>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</si>
  <si>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</si>
  <si>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</si>
  <si>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</si>
  <si>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</si>
  <si>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</si>
  <si>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</si>
  <si>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</si>
  <si>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</si>
  <si>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</si>
  <si>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</si>
  <si>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</si>
  <si>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</si>
  <si>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</si>
  <si>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</si>
  <si>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</si>
  <si>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</si>
  <si>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</si>
  <si>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</si>
  <si>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</si>
  <si>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</si>
  <si>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</si>
  <si>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</si>
  <si>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</si>
  <si>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</si>
  <si>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</si>
  <si>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</si>
  <si>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</si>
  <si>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</si>
  <si>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</si>
  <si>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 xml:space="preserve">Weekend </t>
  </si>
  <si>
    <t>All amounts in Euro (L.C.)</t>
  </si>
  <si>
    <t>All amounts in $ US</t>
  </si>
  <si>
    <t>local title</t>
  </si>
  <si>
    <t>Blitz</t>
  </si>
  <si>
    <t>IND</t>
  </si>
  <si>
    <t>Cinemania</t>
  </si>
  <si>
    <t>BVI</t>
  </si>
  <si>
    <t>CENEX</t>
  </si>
  <si>
    <t>FOX</t>
  </si>
  <si>
    <t>CF</t>
  </si>
  <si>
    <t>New</t>
  </si>
  <si>
    <t>NOAH</t>
  </si>
  <si>
    <t>NOE</t>
  </si>
  <si>
    <t>PAR</t>
  </si>
  <si>
    <t>RIO 2</t>
  </si>
  <si>
    <t>SONY</t>
  </si>
  <si>
    <t>AMAZING SPIDER-MAN 2</t>
  </si>
  <si>
    <t>NEVERJETNI SPIDER-MAN 2</t>
  </si>
  <si>
    <t>OTHER WOMAN</t>
  </si>
  <si>
    <t>MAŠČEVANJE V VISOKIH PETAH</t>
  </si>
  <si>
    <t>FADING GIGOLO</t>
  </si>
  <si>
    <t>SIVOLASI ŽIGOLO</t>
  </si>
  <si>
    <t>NEIGHBORS</t>
  </si>
  <si>
    <t>SOSEDI</t>
  </si>
  <si>
    <t>UNI</t>
  </si>
  <si>
    <t>NUT JOB</t>
  </si>
  <si>
    <t>TRD OREH</t>
  </si>
  <si>
    <t>GODZILLA (2014)</t>
  </si>
  <si>
    <t>GODZILA</t>
  </si>
  <si>
    <t>WB</t>
  </si>
  <si>
    <t>WALK OF SHAME</t>
  </si>
  <si>
    <t>SEKS NA EKS</t>
  </si>
  <si>
    <t>X-MEN DAYS OF FUTURE PAST</t>
  </si>
  <si>
    <t>MOŽJE X: DNEVI PRIHODNJE PRETEKLOSTI</t>
  </si>
  <si>
    <t>TRACKS</t>
  </si>
  <si>
    <t>POTI</t>
  </si>
  <si>
    <t>GRACE OF MONACO</t>
  </si>
  <si>
    <t>GRACE MONAŠKA</t>
  </si>
  <si>
    <t>EDGE OF TOMORROW</t>
  </si>
  <si>
    <t>HOUSE OF MAGIC</t>
  </si>
  <si>
    <t>MALEFICENT</t>
  </si>
  <si>
    <t>ZLOHOTNICA</t>
  </si>
  <si>
    <t>NA ROBU JUTRIŠNJEGA DNE</t>
  </si>
  <si>
    <t>HIŠA VELIKEGA ČARODEJA</t>
  </si>
  <si>
    <t>05 - Jun</t>
  </si>
  <si>
    <t>11 - Jun</t>
  </si>
  <si>
    <t>06 - Jun</t>
  </si>
  <si>
    <t>08 - Jun</t>
  </si>
  <si>
    <t>MILLION WAYS TO DIE IN THE WEST</t>
  </si>
  <si>
    <t>KAKO NE UMRETI NA ZAHODU</t>
  </si>
  <si>
    <t>PIONIR</t>
  </si>
  <si>
    <t>FIVIA</t>
  </si>
  <si>
    <t>PIONEER</t>
  </si>
  <si>
    <t>INVISIBLE WOMAN</t>
  </si>
  <si>
    <t>NEVIDNA ŽENSKA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</si>
</sst>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>
      <alignment/>
    </xf>
    <xf numFmtId="4" fontId="6" fillId="0" borderId="36" xfId="0" applyNumberFormat="1" applyFont="1" applyFill="1" applyBorder="1" applyAlignment="1">
      <alignment horizontal="right"/>
    </xf>
    <xf numFmtId="3" fontId="6" fillId="0" borderId="36" xfId="0" applyNumberFormat="1" applyFont="1" applyFill="1" applyBorder="1" applyAlignment="1">
      <alignment horizontal="right"/>
    </xf>
    <xf numFmtId="4" fontId="6" fillId="0" borderId="18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18" xfId="0" applyNumberFormat="1" applyFont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6" fillId="0" borderId="38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6" fillId="0" borderId="39" xfId="0" applyNumberFormat="1" applyFont="1" applyFill="1" applyBorder="1" applyAlignment="1">
      <alignment horizontal="right"/>
    </xf>
    <xf numFmtId="3" fontId="6" fillId="0" borderId="4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6">
      <selection activeCell="W13" sqref="W13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851562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77" t="s">
        <v>1</v>
      </c>
      <c r="D4" s="7"/>
      <c r="E4" s="9"/>
      <c r="F4" s="9"/>
      <c r="G4" s="20" t="s">
        <v>2</v>
      </c>
      <c r="H4" s="21"/>
      <c r="I4" s="21"/>
      <c r="J4" s="21"/>
      <c r="K4" s="81" t="s">
        <v>88</v>
      </c>
      <c r="L4" s="21"/>
      <c r="M4" s="80" t="s">
        <v>89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1">
        <v>0.7234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79" t="s">
        <v>86</v>
      </c>
      <c r="L5" s="8"/>
      <c r="M5" s="82" t="s">
        <v>87</v>
      </c>
      <c r="N5" s="27"/>
      <c r="O5" s="9"/>
      <c r="P5" s="9"/>
      <c r="Q5" s="9"/>
      <c r="R5" s="9"/>
      <c r="S5" s="9"/>
      <c r="T5" s="9"/>
      <c r="U5" s="30"/>
      <c r="V5" s="30"/>
      <c r="W5" s="70"/>
      <c r="X5" s="21"/>
      <c r="Y5" s="69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41</v>
      </c>
      <c r="I7" s="9"/>
      <c r="J7" s="10" t="s">
        <v>6</v>
      </c>
      <c r="K7" s="42">
        <v>23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76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76">
        <v>41799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42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44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2">
        <v>1</v>
      </c>
      <c r="B14" s="72" t="s">
        <v>52</v>
      </c>
      <c r="C14" s="4" t="s">
        <v>90</v>
      </c>
      <c r="D14" s="4" t="s">
        <v>91</v>
      </c>
      <c r="E14" s="16" t="s">
        <v>66</v>
      </c>
      <c r="F14" s="16" t="s">
        <v>35</v>
      </c>
      <c r="G14" s="38">
        <v>1</v>
      </c>
      <c r="H14" s="38">
        <v>9</v>
      </c>
      <c r="I14" s="15">
        <v>9550</v>
      </c>
      <c r="J14" s="15"/>
      <c r="K14" s="23">
        <v>1706</v>
      </c>
      <c r="L14" s="23"/>
      <c r="M14" s="67"/>
      <c r="N14" s="15">
        <f>I14/H14</f>
        <v>1061.111111111111</v>
      </c>
      <c r="O14" s="38">
        <v>9</v>
      </c>
      <c r="P14" s="103"/>
      <c r="Q14" s="103"/>
      <c r="R14" s="23"/>
      <c r="S14" s="23"/>
      <c r="T14" s="67"/>
      <c r="U14" s="108"/>
      <c r="V14" s="15">
        <f>P14/O14</f>
        <v>0</v>
      </c>
      <c r="W14" s="86">
        <v>11813</v>
      </c>
      <c r="X14" s="86"/>
      <c r="Y14" s="95">
        <v>2171</v>
      </c>
    </row>
    <row r="15" spans="1:25" ht="12.75">
      <c r="A15" s="72">
        <v>2</v>
      </c>
      <c r="B15" s="72">
        <v>1</v>
      </c>
      <c r="C15" s="4" t="s">
        <v>82</v>
      </c>
      <c r="D15" s="4" t="s">
        <v>83</v>
      </c>
      <c r="E15" s="16" t="s">
        <v>48</v>
      </c>
      <c r="F15" s="16" t="s">
        <v>49</v>
      </c>
      <c r="G15" s="38">
        <v>2</v>
      </c>
      <c r="H15" s="38">
        <v>16</v>
      </c>
      <c r="I15" s="15">
        <v>7690</v>
      </c>
      <c r="J15" s="15">
        <v>14825</v>
      </c>
      <c r="K15" s="101">
        <v>1385</v>
      </c>
      <c r="L15" s="101">
        <v>2570</v>
      </c>
      <c r="M15" s="67">
        <f>(I15/J15*100)-100</f>
        <v>-48.12816188870151</v>
      </c>
      <c r="N15" s="15">
        <f>I15/H15</f>
        <v>480.625</v>
      </c>
      <c r="O15" s="39">
        <v>16</v>
      </c>
      <c r="P15" s="78"/>
      <c r="Q15" s="78"/>
      <c r="R15" s="15"/>
      <c r="S15" s="15"/>
      <c r="T15" s="67" t="e">
        <f>(P15/Q15*100)-100</f>
        <v>#DIV/0!</v>
      </c>
      <c r="U15" s="74"/>
      <c r="V15" s="15">
        <f>P15/O15</f>
        <v>0</v>
      </c>
      <c r="W15" s="86">
        <v>32267</v>
      </c>
      <c r="X15" s="86"/>
      <c r="Y15" s="96">
        <v>6078</v>
      </c>
    </row>
    <row r="16" spans="1:25" ht="12.75">
      <c r="A16" s="72">
        <v>3</v>
      </c>
      <c r="B16" s="72">
        <v>2</v>
      </c>
      <c r="C16" s="4" t="s">
        <v>64</v>
      </c>
      <c r="D16" s="4" t="s">
        <v>65</v>
      </c>
      <c r="E16" s="16" t="s">
        <v>66</v>
      </c>
      <c r="F16" s="16" t="s">
        <v>35</v>
      </c>
      <c r="G16" s="38">
        <v>5</v>
      </c>
      <c r="H16" s="38">
        <v>9</v>
      </c>
      <c r="I16" s="25">
        <v>6159</v>
      </c>
      <c r="J16" s="25">
        <v>12027</v>
      </c>
      <c r="K16" s="102">
        <v>1138</v>
      </c>
      <c r="L16" s="102">
        <v>2165</v>
      </c>
      <c r="M16" s="67">
        <f>(I16/J16*100)-100</f>
        <v>-48.79022200049887</v>
      </c>
      <c r="N16" s="15">
        <f>I16/H16</f>
        <v>684.3333333333334</v>
      </c>
      <c r="O16" s="73">
        <v>9</v>
      </c>
      <c r="P16" s="15"/>
      <c r="Q16" s="15"/>
      <c r="R16" s="15"/>
      <c r="S16" s="15"/>
      <c r="T16" s="67" t="e">
        <f>(P16/Q16*100)-100</f>
        <v>#DIV/0!</v>
      </c>
      <c r="U16" s="74"/>
      <c r="V16" s="15">
        <f>P16/O16</f>
        <v>0</v>
      </c>
      <c r="W16" s="86">
        <v>125804</v>
      </c>
      <c r="X16" s="86"/>
      <c r="Y16" s="96">
        <v>24661</v>
      </c>
    </row>
    <row r="17" spans="1:25" ht="12.75">
      <c r="A17" s="72">
        <v>4</v>
      </c>
      <c r="B17" s="72">
        <v>3</v>
      </c>
      <c r="C17" s="106" t="s">
        <v>74</v>
      </c>
      <c r="D17" s="4" t="s">
        <v>75</v>
      </c>
      <c r="E17" s="16" t="s">
        <v>50</v>
      </c>
      <c r="F17" s="16" t="s">
        <v>45</v>
      </c>
      <c r="G17" s="38">
        <v>3</v>
      </c>
      <c r="H17" s="38">
        <v>12</v>
      </c>
      <c r="I17" s="25">
        <v>4671</v>
      </c>
      <c r="J17" s="25">
        <v>10677</v>
      </c>
      <c r="K17" s="98">
        <v>791</v>
      </c>
      <c r="L17" s="98">
        <v>1764</v>
      </c>
      <c r="M17" s="67">
        <f>(I17/J17*100)-100</f>
        <v>-56.25175611126721</v>
      </c>
      <c r="N17" s="15">
        <f>I17/H17</f>
        <v>389.25</v>
      </c>
      <c r="O17" s="73">
        <v>12</v>
      </c>
      <c r="P17" s="15"/>
      <c r="Q17" s="15"/>
      <c r="R17" s="15"/>
      <c r="S17" s="15"/>
      <c r="T17" s="67" t="e">
        <f>(P17/Q17*100)-100</f>
        <v>#DIV/0!</v>
      </c>
      <c r="U17" s="109"/>
      <c r="V17" s="15">
        <f>P17/O17</f>
        <v>0</v>
      </c>
      <c r="W17" s="86">
        <v>45685</v>
      </c>
      <c r="X17" s="86"/>
      <c r="Y17" s="96">
        <v>8394</v>
      </c>
    </row>
    <row r="18" spans="1:25" ht="13.5" customHeight="1">
      <c r="A18" s="72">
        <v>5</v>
      </c>
      <c r="B18" s="72">
        <v>4</v>
      </c>
      <c r="C18" s="4" t="s">
        <v>80</v>
      </c>
      <c r="D18" s="4" t="s">
        <v>84</v>
      </c>
      <c r="E18" s="16" t="s">
        <v>71</v>
      </c>
      <c r="F18" s="16" t="s">
        <v>45</v>
      </c>
      <c r="G18" s="38">
        <v>2</v>
      </c>
      <c r="H18" s="38">
        <v>9</v>
      </c>
      <c r="I18" s="25">
        <v>3249</v>
      </c>
      <c r="J18" s="25">
        <v>7868</v>
      </c>
      <c r="K18" s="15">
        <v>481</v>
      </c>
      <c r="L18" s="15">
        <v>1201</v>
      </c>
      <c r="M18" s="67">
        <f>(I18/J18*100)-100</f>
        <v>-58.70615149974581</v>
      </c>
      <c r="N18" s="15">
        <f>I18/H18</f>
        <v>361</v>
      </c>
      <c r="O18" s="73">
        <v>9</v>
      </c>
      <c r="P18" s="78"/>
      <c r="Q18" s="78"/>
      <c r="R18" s="15"/>
      <c r="S18" s="15"/>
      <c r="T18" s="67" t="e">
        <f>(P18/Q18*100)-100</f>
        <v>#DIV/0!</v>
      </c>
      <c r="U18" s="74"/>
      <c r="V18" s="15">
        <f>P18/O18</f>
        <v>0</v>
      </c>
      <c r="W18" s="86">
        <v>15423</v>
      </c>
      <c r="X18" s="86"/>
      <c r="Y18" s="96">
        <v>2482</v>
      </c>
    </row>
    <row r="19" spans="1:25" ht="12.75">
      <c r="A19" s="72">
        <v>6</v>
      </c>
      <c r="B19" s="72">
        <v>10</v>
      </c>
      <c r="C19" s="4" t="s">
        <v>81</v>
      </c>
      <c r="D19" s="4" t="s">
        <v>85</v>
      </c>
      <c r="E19" s="16" t="s">
        <v>46</v>
      </c>
      <c r="F19" s="16" t="s">
        <v>45</v>
      </c>
      <c r="G19" s="38">
        <v>2</v>
      </c>
      <c r="H19" s="38">
        <v>7</v>
      </c>
      <c r="I19" s="25">
        <v>2373</v>
      </c>
      <c r="J19" s="25">
        <v>3478</v>
      </c>
      <c r="K19" s="101">
        <v>466</v>
      </c>
      <c r="L19" s="101">
        <v>598</v>
      </c>
      <c r="M19" s="67">
        <f>(I19/J19*100)-100</f>
        <v>-31.77113283496263</v>
      </c>
      <c r="N19" s="15">
        <f>I19/H19</f>
        <v>339</v>
      </c>
      <c r="O19" s="73">
        <v>7</v>
      </c>
      <c r="P19" s="15"/>
      <c r="Q19" s="15"/>
      <c r="R19" s="15"/>
      <c r="S19" s="15"/>
      <c r="T19" s="67" t="e">
        <f>(P19/Q19*100)-100</f>
        <v>#DIV/0!</v>
      </c>
      <c r="U19" s="74"/>
      <c r="V19" s="15">
        <f>P19/O19</f>
        <v>0</v>
      </c>
      <c r="W19" s="86">
        <v>7582</v>
      </c>
      <c r="X19" s="86"/>
      <c r="Y19" s="96">
        <v>1431</v>
      </c>
    </row>
    <row r="20" spans="1:25" ht="12.75">
      <c r="A20" s="72">
        <v>7</v>
      </c>
      <c r="B20" s="72">
        <v>7</v>
      </c>
      <c r="C20" s="4" t="s">
        <v>60</v>
      </c>
      <c r="D20" s="4" t="s">
        <v>61</v>
      </c>
      <c r="E20" s="16" t="s">
        <v>50</v>
      </c>
      <c r="F20" s="16" t="s">
        <v>45</v>
      </c>
      <c r="G20" s="38">
        <v>7</v>
      </c>
      <c r="H20" s="38">
        <v>9</v>
      </c>
      <c r="I20" s="25">
        <v>1622</v>
      </c>
      <c r="J20" s="25">
        <v>4641</v>
      </c>
      <c r="K20" s="74">
        <v>295</v>
      </c>
      <c r="L20" s="74">
        <v>831</v>
      </c>
      <c r="M20" s="67">
        <f>(I20/J20*100)-100</f>
        <v>-65.05063563887094</v>
      </c>
      <c r="N20" s="15">
        <f>I20/H20</f>
        <v>180.22222222222223</v>
      </c>
      <c r="O20" s="73">
        <v>9</v>
      </c>
      <c r="P20" s="78"/>
      <c r="Q20" s="15"/>
      <c r="R20" s="78"/>
      <c r="S20" s="15"/>
      <c r="T20" s="67" t="e">
        <f>(P20/Q20*100)-100</f>
        <v>#DIV/0!</v>
      </c>
      <c r="U20" s="74"/>
      <c r="V20" s="15">
        <f>P20/O20</f>
        <v>0</v>
      </c>
      <c r="W20" s="86">
        <v>142865</v>
      </c>
      <c r="X20" s="86"/>
      <c r="Y20" s="96">
        <v>27695</v>
      </c>
    </row>
    <row r="21" spans="1:25" ht="12.75">
      <c r="A21" s="72">
        <v>8</v>
      </c>
      <c r="B21" s="72">
        <v>5</v>
      </c>
      <c r="C21" s="4" t="s">
        <v>69</v>
      </c>
      <c r="D21" s="4" t="s">
        <v>70</v>
      </c>
      <c r="E21" s="16" t="s">
        <v>71</v>
      </c>
      <c r="F21" s="16" t="s">
        <v>45</v>
      </c>
      <c r="G21" s="38">
        <v>4</v>
      </c>
      <c r="H21" s="38">
        <v>12</v>
      </c>
      <c r="I21" s="15">
        <v>1618</v>
      </c>
      <c r="J21" s="15">
        <v>7035</v>
      </c>
      <c r="K21" s="15">
        <v>259</v>
      </c>
      <c r="L21" s="15">
        <v>1129</v>
      </c>
      <c r="M21" s="67">
        <f>(I21/J21*100)-100</f>
        <v>-77.00071073205402</v>
      </c>
      <c r="N21" s="15">
        <f>I21/H21</f>
        <v>134.83333333333334</v>
      </c>
      <c r="O21" s="39">
        <v>12</v>
      </c>
      <c r="P21" s="15"/>
      <c r="Q21" s="15"/>
      <c r="R21" s="15"/>
      <c r="S21" s="15"/>
      <c r="T21" s="99" t="e">
        <f>(P21/Q21*100)-100</f>
        <v>#DIV/0!</v>
      </c>
      <c r="U21" s="74"/>
      <c r="V21" s="15">
        <f>P21/O21</f>
        <v>0</v>
      </c>
      <c r="W21" s="86">
        <v>62379</v>
      </c>
      <c r="X21" s="86"/>
      <c r="Y21" s="96">
        <v>10541</v>
      </c>
    </row>
    <row r="22" spans="1:25" ht="12.75">
      <c r="A22" s="72">
        <v>9</v>
      </c>
      <c r="B22" s="72">
        <v>6</v>
      </c>
      <c r="C22" s="4" t="s">
        <v>78</v>
      </c>
      <c r="D22" s="4" t="s">
        <v>79</v>
      </c>
      <c r="E22" s="16" t="s">
        <v>46</v>
      </c>
      <c r="F22" s="16" t="s">
        <v>45</v>
      </c>
      <c r="G22" s="38">
        <v>3</v>
      </c>
      <c r="H22" s="38">
        <v>11</v>
      </c>
      <c r="I22" s="15">
        <v>1585</v>
      </c>
      <c r="J22" s="15">
        <v>6486</v>
      </c>
      <c r="K22" s="15">
        <v>287</v>
      </c>
      <c r="L22" s="15">
        <v>1184</v>
      </c>
      <c r="M22" s="67">
        <f>(I22/J22*100)-100</f>
        <v>-75.5627505396238</v>
      </c>
      <c r="N22" s="15">
        <f>I22/H22</f>
        <v>144.0909090909091</v>
      </c>
      <c r="O22" s="73">
        <v>11</v>
      </c>
      <c r="P22" s="15"/>
      <c r="Q22" s="15"/>
      <c r="R22" s="15"/>
      <c r="S22" s="15"/>
      <c r="T22" s="67" t="e">
        <f>(P22/Q22*100)-100</f>
        <v>#DIV/0!</v>
      </c>
      <c r="U22" s="74"/>
      <c r="V22" s="15">
        <f>P22/O22</f>
        <v>0</v>
      </c>
      <c r="W22" s="86">
        <v>22332</v>
      </c>
      <c r="X22" s="86"/>
      <c r="Y22" s="96">
        <v>4471</v>
      </c>
    </row>
    <row r="23" spans="1:25" ht="12.75">
      <c r="A23" s="72">
        <v>10</v>
      </c>
      <c r="B23" s="72">
        <v>11</v>
      </c>
      <c r="C23" s="87" t="s">
        <v>76</v>
      </c>
      <c r="D23" s="4" t="s">
        <v>77</v>
      </c>
      <c r="E23" s="16" t="s">
        <v>46</v>
      </c>
      <c r="F23" s="16" t="s">
        <v>47</v>
      </c>
      <c r="G23" s="38">
        <v>3</v>
      </c>
      <c r="H23" s="38">
        <v>1</v>
      </c>
      <c r="I23" s="15">
        <v>1339</v>
      </c>
      <c r="J23" s="15">
        <v>2719</v>
      </c>
      <c r="K23" s="15">
        <v>301</v>
      </c>
      <c r="L23" s="15">
        <v>596</v>
      </c>
      <c r="M23" s="67">
        <f>(I23/J23*100)-100</f>
        <v>-50.75395365943361</v>
      </c>
      <c r="N23" s="15">
        <f>I23/H23</f>
        <v>1339</v>
      </c>
      <c r="O23" s="39">
        <v>1</v>
      </c>
      <c r="P23" s="15"/>
      <c r="Q23" s="15"/>
      <c r="R23" s="15"/>
      <c r="S23" s="15"/>
      <c r="T23" s="67" t="e">
        <f>(P23/Q23*100)-100</f>
        <v>#DIV/0!</v>
      </c>
      <c r="U23" s="74"/>
      <c r="V23" s="15">
        <f>P23/O23</f>
        <v>0</v>
      </c>
      <c r="W23" s="86">
        <v>9719</v>
      </c>
      <c r="X23" s="86"/>
      <c r="Y23" s="96">
        <v>2244</v>
      </c>
    </row>
    <row r="24" spans="1:25" ht="12.75">
      <c r="A24" s="72">
        <v>11</v>
      </c>
      <c r="B24" s="72">
        <v>12</v>
      </c>
      <c r="C24" s="87" t="s">
        <v>67</v>
      </c>
      <c r="D24" s="4" t="s">
        <v>68</v>
      </c>
      <c r="E24" s="16" t="s">
        <v>46</v>
      </c>
      <c r="F24" s="16" t="s">
        <v>45</v>
      </c>
      <c r="G24" s="38">
        <v>5</v>
      </c>
      <c r="H24" s="38">
        <v>11</v>
      </c>
      <c r="I24" s="25">
        <v>1337</v>
      </c>
      <c r="J24" s="25">
        <v>2416</v>
      </c>
      <c r="K24" s="25">
        <v>262</v>
      </c>
      <c r="L24" s="25">
        <v>470</v>
      </c>
      <c r="M24" s="67">
        <f>(I24/J24*100)-100</f>
        <v>-44.66059602649006</v>
      </c>
      <c r="N24" s="15">
        <f>I24/H24</f>
        <v>121.54545454545455</v>
      </c>
      <c r="O24" s="73">
        <v>11</v>
      </c>
      <c r="P24" s="15"/>
      <c r="Q24" s="15"/>
      <c r="R24" s="15"/>
      <c r="S24" s="15"/>
      <c r="T24" s="67" t="e">
        <f>(P24/Q24*100)-100</f>
        <v>#DIV/0!</v>
      </c>
      <c r="U24" s="74"/>
      <c r="V24" s="15">
        <f>P24/O24</f>
        <v>0</v>
      </c>
      <c r="W24" s="86">
        <v>26199</v>
      </c>
      <c r="X24" s="86"/>
      <c r="Y24" s="96">
        <v>5512</v>
      </c>
    </row>
    <row r="25" spans="1:25" ht="12.75" customHeight="1">
      <c r="A25" s="72">
        <v>12</v>
      </c>
      <c r="B25" s="72">
        <v>8</v>
      </c>
      <c r="C25" s="4" t="s">
        <v>56</v>
      </c>
      <c r="D25" s="4" t="s">
        <v>56</v>
      </c>
      <c r="E25" s="16" t="s">
        <v>50</v>
      </c>
      <c r="F25" s="16" t="s">
        <v>45</v>
      </c>
      <c r="G25" s="38">
        <v>9</v>
      </c>
      <c r="H25" s="38">
        <v>23</v>
      </c>
      <c r="I25" s="25">
        <v>1226</v>
      </c>
      <c r="J25" s="25">
        <v>3922</v>
      </c>
      <c r="K25" s="15">
        <v>233</v>
      </c>
      <c r="L25" s="15">
        <v>744</v>
      </c>
      <c r="M25" s="67">
        <f>(I25/J25*100)-100</f>
        <v>-68.74043855175931</v>
      </c>
      <c r="N25" s="15">
        <f>I25/H25</f>
        <v>53.30434782608695</v>
      </c>
      <c r="O25" s="73">
        <v>23</v>
      </c>
      <c r="P25" s="15"/>
      <c r="Q25" s="15"/>
      <c r="R25" s="15"/>
      <c r="S25" s="15"/>
      <c r="T25" s="67" t="e">
        <f>(P25/Q25*100)-100</f>
        <v>#DIV/0!</v>
      </c>
      <c r="U25" s="74"/>
      <c r="V25" s="15">
        <f>P25/O25</f>
        <v>0</v>
      </c>
      <c r="W25" s="86">
        <v>313029</v>
      </c>
      <c r="X25" s="86"/>
      <c r="Y25" s="96">
        <v>59261</v>
      </c>
    </row>
    <row r="26" spans="1:25" ht="12.75" customHeight="1">
      <c r="A26" s="72">
        <v>13</v>
      </c>
      <c r="B26" s="72">
        <v>9</v>
      </c>
      <c r="C26" s="83" t="s">
        <v>72</v>
      </c>
      <c r="D26" s="83" t="s">
        <v>73</v>
      </c>
      <c r="E26" s="16" t="s">
        <v>46</v>
      </c>
      <c r="F26" s="16" t="s">
        <v>35</v>
      </c>
      <c r="G26" s="38">
        <v>3</v>
      </c>
      <c r="H26" s="38">
        <v>9</v>
      </c>
      <c r="I26" s="25">
        <v>1043</v>
      </c>
      <c r="J26" s="25">
        <v>3808</v>
      </c>
      <c r="K26" s="25">
        <v>184</v>
      </c>
      <c r="L26" s="25">
        <v>675</v>
      </c>
      <c r="M26" s="67">
        <f>(I26/J26*100)-100</f>
        <v>-72.61029411764706</v>
      </c>
      <c r="N26" s="15">
        <f>I26/H26</f>
        <v>115.88888888888889</v>
      </c>
      <c r="O26" s="73">
        <v>9</v>
      </c>
      <c r="P26" s="78"/>
      <c r="Q26" s="78"/>
      <c r="R26" s="78"/>
      <c r="S26" s="78"/>
      <c r="T26" s="67" t="e">
        <f>(P26/Q26*100)-100</f>
        <v>#DIV/0!</v>
      </c>
      <c r="U26" s="74"/>
      <c r="V26" s="15">
        <f>P26/O26</f>
        <v>0</v>
      </c>
      <c r="W26" s="86">
        <v>12947</v>
      </c>
      <c r="X26" s="86"/>
      <c r="Y26" s="96">
        <v>2543</v>
      </c>
    </row>
    <row r="27" spans="1:25" ht="12.75">
      <c r="A27" s="72">
        <v>14</v>
      </c>
      <c r="B27" s="72" t="s">
        <v>52</v>
      </c>
      <c r="C27" s="4" t="s">
        <v>95</v>
      </c>
      <c r="D27" s="4" t="s">
        <v>96</v>
      </c>
      <c r="E27" s="16" t="s">
        <v>46</v>
      </c>
      <c r="F27" s="16" t="s">
        <v>51</v>
      </c>
      <c r="G27" s="38">
        <v>1</v>
      </c>
      <c r="H27" s="38">
        <v>8</v>
      </c>
      <c r="I27" s="15">
        <v>944</v>
      </c>
      <c r="J27" s="15"/>
      <c r="K27" s="15">
        <v>208</v>
      </c>
      <c r="L27" s="15"/>
      <c r="M27" s="67"/>
      <c r="N27" s="15">
        <f>I27/H27</f>
        <v>118</v>
      </c>
      <c r="O27" s="73">
        <v>8</v>
      </c>
      <c r="P27" s="15"/>
      <c r="Q27" s="15"/>
      <c r="R27" s="15"/>
      <c r="S27" s="15"/>
      <c r="T27" s="67"/>
      <c r="U27" s="74"/>
      <c r="V27" s="15">
        <f>P27/O27</f>
        <v>0</v>
      </c>
      <c r="W27" s="86">
        <v>1559</v>
      </c>
      <c r="X27" s="86"/>
      <c r="Y27" s="96">
        <v>527</v>
      </c>
    </row>
    <row r="28" spans="1:25" ht="12.75">
      <c r="A28" s="72">
        <v>15</v>
      </c>
      <c r="B28" s="72" t="s">
        <v>52</v>
      </c>
      <c r="C28" s="4" t="s">
        <v>94</v>
      </c>
      <c r="D28" s="4" t="s">
        <v>92</v>
      </c>
      <c r="E28" s="16" t="s">
        <v>46</v>
      </c>
      <c r="F28" s="16" t="s">
        <v>93</v>
      </c>
      <c r="G28" s="38">
        <v>1</v>
      </c>
      <c r="H28" s="38">
        <v>8</v>
      </c>
      <c r="I28" s="25">
        <v>705</v>
      </c>
      <c r="J28" s="25"/>
      <c r="K28" s="25">
        <v>128</v>
      </c>
      <c r="L28" s="25"/>
      <c r="M28" s="67"/>
      <c r="N28" s="15">
        <f>I28/H28</f>
        <v>88.125</v>
      </c>
      <c r="O28" s="73">
        <v>8</v>
      </c>
      <c r="P28" s="15"/>
      <c r="Q28" s="15"/>
      <c r="R28" s="15"/>
      <c r="S28" s="15"/>
      <c r="T28" s="67"/>
      <c r="U28" s="74"/>
      <c r="V28" s="15">
        <f>P28/O28</f>
        <v>0</v>
      </c>
      <c r="W28" s="86">
        <v>840</v>
      </c>
      <c r="X28" s="86"/>
      <c r="Y28" s="96">
        <v>151</v>
      </c>
    </row>
    <row r="29" spans="1:25" ht="12.75">
      <c r="A29" s="72">
        <v>16</v>
      </c>
      <c r="B29" s="72">
        <v>14</v>
      </c>
      <c r="C29" s="4" t="s">
        <v>58</v>
      </c>
      <c r="D29" s="4" t="s">
        <v>59</v>
      </c>
      <c r="E29" s="16" t="s">
        <v>57</v>
      </c>
      <c r="F29" s="16" t="s">
        <v>51</v>
      </c>
      <c r="G29" s="38">
        <v>7</v>
      </c>
      <c r="H29" s="38">
        <v>24</v>
      </c>
      <c r="I29" s="15">
        <v>430</v>
      </c>
      <c r="J29" s="15">
        <v>932</v>
      </c>
      <c r="K29" s="25">
        <v>79</v>
      </c>
      <c r="L29" s="25">
        <v>169</v>
      </c>
      <c r="M29" s="67">
        <f>(I29/J29*100)-100</f>
        <v>-53.862660944206006</v>
      </c>
      <c r="N29" s="15">
        <f>I29/H29</f>
        <v>17.916666666666668</v>
      </c>
      <c r="O29" s="39">
        <v>24</v>
      </c>
      <c r="P29" s="15"/>
      <c r="Q29" s="15"/>
      <c r="R29" s="15"/>
      <c r="S29" s="15"/>
      <c r="T29" s="67" t="e">
        <f>(P29/Q29*100)-100</f>
        <v>#DIV/0!</v>
      </c>
      <c r="U29" s="25"/>
      <c r="V29" s="15">
        <f>P29/O29</f>
        <v>0</v>
      </c>
      <c r="W29" s="86">
        <v>92072</v>
      </c>
      <c r="X29" s="86"/>
      <c r="Y29" s="96">
        <v>16430</v>
      </c>
    </row>
    <row r="30" spans="1:25" ht="12.75">
      <c r="A30" s="72">
        <v>17</v>
      </c>
      <c r="B30" s="72">
        <v>13</v>
      </c>
      <c r="C30" s="87" t="s">
        <v>62</v>
      </c>
      <c r="D30" s="4" t="s">
        <v>63</v>
      </c>
      <c r="E30" s="16" t="s">
        <v>46</v>
      </c>
      <c r="F30" s="16" t="s">
        <v>35</v>
      </c>
      <c r="G30" s="38">
        <v>6</v>
      </c>
      <c r="H30" s="38">
        <v>10</v>
      </c>
      <c r="I30" s="25">
        <v>427</v>
      </c>
      <c r="J30" s="25">
        <v>1044</v>
      </c>
      <c r="K30" s="25">
        <v>73</v>
      </c>
      <c r="L30" s="25">
        <v>183</v>
      </c>
      <c r="M30" s="67">
        <f>(I30/J30*100)-100</f>
        <v>-59.099616858237546</v>
      </c>
      <c r="N30" s="15">
        <f>I30/H30</f>
        <v>42.7</v>
      </c>
      <c r="O30" s="39">
        <v>10</v>
      </c>
      <c r="P30" s="15"/>
      <c r="Q30" s="15"/>
      <c r="R30" s="15"/>
      <c r="S30" s="15"/>
      <c r="T30" s="67" t="e">
        <f>(P30/Q30*100)-100</f>
        <v>#DIV/0!</v>
      </c>
      <c r="U30" s="74"/>
      <c r="V30" s="15">
        <f>P30/O30</f>
        <v>0</v>
      </c>
      <c r="W30" s="86">
        <v>19477</v>
      </c>
      <c r="X30" s="86"/>
      <c r="Y30" s="96">
        <v>3606</v>
      </c>
    </row>
    <row r="31" spans="1:25" ht="12.75">
      <c r="A31" s="72">
        <v>18</v>
      </c>
      <c r="B31" s="72">
        <v>15</v>
      </c>
      <c r="C31" s="4" t="s">
        <v>53</v>
      </c>
      <c r="D31" s="4" t="s">
        <v>54</v>
      </c>
      <c r="E31" s="16" t="s">
        <v>55</v>
      </c>
      <c r="F31" s="16" t="s">
        <v>35</v>
      </c>
      <c r="G31" s="38">
        <v>10</v>
      </c>
      <c r="H31" s="38">
        <v>10</v>
      </c>
      <c r="I31" s="23">
        <v>281</v>
      </c>
      <c r="J31" s="23">
        <v>910</v>
      </c>
      <c r="K31" s="110">
        <v>49</v>
      </c>
      <c r="L31" s="110">
        <v>147</v>
      </c>
      <c r="M31" s="67">
        <f>(I31/J31*100)-100</f>
        <v>-69.12087912087912</v>
      </c>
      <c r="N31" s="15">
        <f>I31/H31</f>
        <v>28.1</v>
      </c>
      <c r="O31" s="73">
        <v>10</v>
      </c>
      <c r="P31" s="15"/>
      <c r="Q31" s="15"/>
      <c r="R31" s="15"/>
      <c r="S31" s="15"/>
      <c r="T31" s="67" t="e">
        <f>(P31/Q31*100)-100</f>
        <v>#DIV/0!</v>
      </c>
      <c r="U31" s="84"/>
      <c r="V31" s="15">
        <f>P31/O31</f>
        <v>0</v>
      </c>
      <c r="W31" s="86">
        <v>412517</v>
      </c>
      <c r="X31" s="86"/>
      <c r="Y31" s="96">
        <v>25824</v>
      </c>
    </row>
    <row r="32" spans="1:25" ht="12.75">
      <c r="A32" s="72">
        <v>19</v>
      </c>
      <c r="B32" s="72"/>
      <c r="C32" s="4"/>
      <c r="D32" s="4"/>
      <c r="E32" s="16"/>
      <c r="F32" s="16"/>
      <c r="G32" s="38"/>
      <c r="H32" s="38"/>
      <c r="I32" s="25"/>
      <c r="J32" s="25"/>
      <c r="K32" s="101"/>
      <c r="L32" s="101"/>
      <c r="M32" s="67"/>
      <c r="N32" s="15"/>
      <c r="O32" s="73"/>
      <c r="P32" s="78"/>
      <c r="Q32" s="78"/>
      <c r="R32" s="15"/>
      <c r="S32" s="15"/>
      <c r="T32" s="67"/>
      <c r="U32" s="84"/>
      <c r="V32" s="15"/>
      <c r="W32" s="86"/>
      <c r="X32" s="86"/>
      <c r="Y32" s="96"/>
    </row>
    <row r="33" spans="1:25" ht="13.5" thickBot="1">
      <c r="A33" s="72">
        <v>20</v>
      </c>
      <c r="B33" s="72"/>
      <c r="C33" s="4"/>
      <c r="D33" s="4"/>
      <c r="E33" s="16"/>
      <c r="F33" s="16"/>
      <c r="G33" s="38"/>
      <c r="H33" s="38"/>
      <c r="I33" s="88"/>
      <c r="J33" s="88"/>
      <c r="K33" s="107"/>
      <c r="L33" s="107"/>
      <c r="M33" s="90"/>
      <c r="N33" s="15"/>
      <c r="O33" s="105"/>
      <c r="P33" s="88"/>
      <c r="Q33" s="88"/>
      <c r="R33" s="88"/>
      <c r="S33" s="88"/>
      <c r="T33" s="100"/>
      <c r="U33" s="104"/>
      <c r="V33" s="15"/>
      <c r="W33" s="91"/>
      <c r="X33" s="91"/>
      <c r="Y33" s="97"/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198</v>
      </c>
      <c r="I34" s="85">
        <f>SUM(I14:I33)</f>
        <v>46249</v>
      </c>
      <c r="J34" s="32">
        <f>SUM(J14:J33)</f>
        <v>82788</v>
      </c>
      <c r="K34" s="32">
        <f>SUM(K14:K33)</f>
        <v>8325</v>
      </c>
      <c r="L34" s="32">
        <f>SUM(L14:L33)</f>
        <v>14426</v>
      </c>
      <c r="M34" s="92">
        <f>(I34/J34*100)-100</f>
        <v>-44.135623520316955</v>
      </c>
      <c r="N34" s="93">
        <f>I34/H34</f>
        <v>233.58080808080808</v>
      </c>
      <c r="O34" s="35">
        <f>SUM(O14:O33)</f>
        <v>198</v>
      </c>
      <c r="P34" s="32">
        <f>SUM(P14:P33)</f>
        <v>0</v>
      </c>
      <c r="Q34" s="85"/>
      <c r="R34" s="32">
        <f>SUM(R14:R33)</f>
        <v>0</v>
      </c>
      <c r="S34" s="32"/>
      <c r="T34" s="92" t="e">
        <f>(P34/Q34*100)-100</f>
        <v>#DIV/0!</v>
      </c>
      <c r="U34" s="94">
        <f>SUM(U14:U33)</f>
        <v>0</v>
      </c>
      <c r="V34" s="93">
        <f>P34/O34</f>
        <v>0</v>
      </c>
      <c r="W34" s="75">
        <f>SUM(W14:W33)</f>
        <v>1354509</v>
      </c>
      <c r="X34" s="32">
        <f>SUM(X14:X33)</f>
        <v>0</v>
      </c>
      <c r="Y34" s="36">
        <f>SUM(Y14:Y33)</f>
        <v>204022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C40" sqref="C4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06 - Jun</v>
      </c>
      <c r="K4" s="21"/>
      <c r="L4" s="63" t="str">
        <f>'WEEKLY COMPETITIVE REPORT'!M4</f>
        <v>08 - Jun</v>
      </c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1">
        <f>'WEEKLY COMPETITIVE REPORT'!Y4</f>
        <v>0.7234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9" t="str">
        <f>'WEEKLY COMPETITIVE REPORT'!K5</f>
        <v>05 - Jun</v>
      </c>
      <c r="K5" s="8"/>
      <c r="L5" s="64" t="str">
        <f>'WEEKLY COMPETITIVE REPORT'!M5</f>
        <v>11 - Jun</v>
      </c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23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41799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43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MILLION WAYS TO DIE IN THE WEST</v>
      </c>
      <c r="D14" s="4" t="str">
        <f>'WEEKLY COMPETITIVE REPORT'!E14</f>
        <v>UNI</v>
      </c>
      <c r="E14" s="4" t="str">
        <f>'WEEKLY COMPETITIVE REPORT'!F14</f>
        <v>Karantanija</v>
      </c>
      <c r="F14" s="38">
        <f>'WEEKLY COMPETITIVE REPORT'!G14</f>
        <v>1</v>
      </c>
      <c r="G14" s="38">
        <f>'WEEKLY COMPETITIVE REPORT'!H14</f>
        <v>9</v>
      </c>
      <c r="H14" s="15">
        <f>'WEEKLY COMPETITIVE REPORT'!I14/X4</f>
        <v>13201.548244401436</v>
      </c>
      <c r="I14" s="15">
        <f>'WEEKLY COMPETITIVE REPORT'!J14/X4</f>
        <v>0</v>
      </c>
      <c r="J14" s="23">
        <f>'WEEKLY COMPETITIVE REPORT'!K14</f>
        <v>1706</v>
      </c>
      <c r="K14" s="23">
        <f>'WEEKLY COMPETITIVE REPORT'!L14</f>
        <v>0</v>
      </c>
      <c r="L14" s="65">
        <f>'WEEKLY COMPETITIVE REPORT'!M14</f>
        <v>0</v>
      </c>
      <c r="M14" s="15" t="e">
        <f>#N/A</f>
        <v>#N/A</v>
      </c>
      <c r="N14" s="38">
        <f>'WEEKLY COMPETITIVE REPORT'!O14</f>
        <v>9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>
        <f>'WEEKLY COMPETITIVE REPORT'!T14</f>
        <v>0</v>
      </c>
      <c r="T14" s="15">
        <f>'WEEKLY COMPETITIVE REPORT'!U14/X4</f>
        <v>0</v>
      </c>
      <c r="U14" s="15" t="e">
        <f>#N/A</f>
        <v>#N/A</v>
      </c>
      <c r="V14" s="26">
        <f>'WEEKLY COMPETITIVE REPORT'!W14/X4</f>
        <v>16329.831351949128</v>
      </c>
      <c r="W14" s="23">
        <f>'WEEKLY COMPETITIVE REPORT'!X14</f>
        <v>0</v>
      </c>
      <c r="X14" s="57">
        <f>'WEEKLY COMPETITIVE REPORT'!Y14</f>
        <v>2171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MALEFICENT</v>
      </c>
      <c r="D15" s="4" t="str">
        <f>'WEEKLY COMPETITIVE REPORT'!E15</f>
        <v>BVI</v>
      </c>
      <c r="E15" s="4" t="str">
        <f>'WEEKLY COMPETITIVE REPORT'!F15</f>
        <v>CENEX</v>
      </c>
      <c r="F15" s="38">
        <f>'WEEKLY COMPETITIVE REPORT'!G15</f>
        <v>2</v>
      </c>
      <c r="G15" s="38">
        <f>'WEEKLY COMPETITIVE REPORT'!H15</f>
        <v>16</v>
      </c>
      <c r="H15" s="15">
        <f>'WEEKLY COMPETITIVE REPORT'!I15/X4</f>
        <v>10630.35664915676</v>
      </c>
      <c r="I15" s="15">
        <f>'WEEKLY COMPETITIVE REPORT'!J15/X4</f>
        <v>20493.50290295825</v>
      </c>
      <c r="J15" s="23">
        <f>'WEEKLY COMPETITIVE REPORT'!K15</f>
        <v>1385</v>
      </c>
      <c r="K15" s="23">
        <f>'WEEKLY COMPETITIVE REPORT'!L15</f>
        <v>2570</v>
      </c>
      <c r="L15" s="65">
        <f>'WEEKLY COMPETITIVE REPORT'!M15</f>
        <v>-48.12816188870151</v>
      </c>
      <c r="M15" s="15" t="e">
        <f>#N/A</f>
        <v>#N/A</v>
      </c>
      <c r="N15" s="38">
        <f>'WEEKLY COMPETITIVE REPORT'!O15</f>
        <v>16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 t="e">
        <f>'WEEKLY COMPETITIVE REPORT'!T15</f>
        <v>#DIV/0!</v>
      </c>
      <c r="T15" s="15">
        <f>'WEEKLY COMPETITIVE REPORT'!U15/X4</f>
        <v>0</v>
      </c>
      <c r="U15" s="15" t="e">
        <f>#N/A</f>
        <v>#N/A</v>
      </c>
      <c r="V15" s="26">
        <f>'WEEKLY COMPETITIVE REPORT'!W15/X4</f>
        <v>44604.64473320431</v>
      </c>
      <c r="W15" s="23">
        <f>'WEEKLY COMPETITIVE REPORT'!X15</f>
        <v>0</v>
      </c>
      <c r="X15" s="57">
        <f>'WEEKLY COMPETITIVE REPORT'!Y15</f>
        <v>6078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NEIGHBORS</v>
      </c>
      <c r="D16" s="4" t="str">
        <f>'WEEKLY COMPETITIVE REPORT'!E16</f>
        <v>UNI</v>
      </c>
      <c r="E16" s="4" t="str">
        <f>'WEEKLY COMPETITIVE REPORT'!F16</f>
        <v>Karantanija</v>
      </c>
      <c r="F16" s="38">
        <f>'WEEKLY COMPETITIVE REPORT'!G16</f>
        <v>5</v>
      </c>
      <c r="G16" s="38">
        <f>'WEEKLY COMPETITIVE REPORT'!H16</f>
        <v>9</v>
      </c>
      <c r="H16" s="15">
        <f>'WEEKLY COMPETITIVE REPORT'!I16/X4</f>
        <v>8513.961846834392</v>
      </c>
      <c r="I16" s="15">
        <f>'WEEKLY COMPETITIVE REPORT'!J16/X4</f>
        <v>16625.656621509537</v>
      </c>
      <c r="J16" s="23">
        <f>'WEEKLY COMPETITIVE REPORT'!K16</f>
        <v>1138</v>
      </c>
      <c r="K16" s="23">
        <f>'WEEKLY COMPETITIVE REPORT'!L16</f>
        <v>2165</v>
      </c>
      <c r="L16" s="65">
        <f>'WEEKLY COMPETITIVE REPORT'!M16</f>
        <v>-48.79022200049887</v>
      </c>
      <c r="M16" s="15" t="e">
        <f>#N/A</f>
        <v>#N/A</v>
      </c>
      <c r="N16" s="38">
        <f>'WEEKLY COMPETITIVE REPORT'!O16</f>
        <v>9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 t="e">
        <f>'WEEKLY COMPETITIVE REPORT'!T16</f>
        <v>#DIV/0!</v>
      </c>
      <c r="T16" s="15">
        <f>'WEEKLY COMPETITIVE REPORT'!U16/X4</f>
        <v>0</v>
      </c>
      <c r="U16" s="15" t="e">
        <f>#N/A</f>
        <v>#N/A</v>
      </c>
      <c r="V16" s="26">
        <f>'WEEKLY COMPETITIVE REPORT'!W16/X4</f>
        <v>173906.55239148464</v>
      </c>
      <c r="W16" s="23">
        <f>'WEEKLY COMPETITIVE REPORT'!X16</f>
        <v>0</v>
      </c>
      <c r="X16" s="57">
        <f>'WEEKLY COMPETITIVE REPORT'!Y16</f>
        <v>24661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X-MEN DAYS OF FUTURE PAST</v>
      </c>
      <c r="D17" s="4" t="str">
        <f>'WEEKLY COMPETITIVE REPORT'!E17</f>
        <v>FOX</v>
      </c>
      <c r="E17" s="4" t="str">
        <f>'WEEKLY COMPETITIVE REPORT'!F17</f>
        <v>Blitz</v>
      </c>
      <c r="F17" s="38">
        <f>'WEEKLY COMPETITIVE REPORT'!G17</f>
        <v>3</v>
      </c>
      <c r="G17" s="38">
        <f>'WEEKLY COMPETITIVE REPORT'!H17</f>
        <v>12</v>
      </c>
      <c r="H17" s="15">
        <f>'WEEKLY COMPETITIVE REPORT'!I17/X4</f>
        <v>6457.008570638651</v>
      </c>
      <c r="I17" s="15">
        <f>'WEEKLY COMPETITIVE REPORT'!J17/X4</f>
        <v>14759.469173348078</v>
      </c>
      <c r="J17" s="23">
        <f>'WEEKLY COMPETITIVE REPORT'!K17</f>
        <v>791</v>
      </c>
      <c r="K17" s="23">
        <f>'WEEKLY COMPETITIVE REPORT'!L17</f>
        <v>1764</v>
      </c>
      <c r="L17" s="65">
        <f>'WEEKLY COMPETITIVE REPORT'!M17</f>
        <v>-56.25175611126721</v>
      </c>
      <c r="M17" s="15" t="e">
        <f>#N/A</f>
        <v>#N/A</v>
      </c>
      <c r="N17" s="38">
        <f>'WEEKLY COMPETITIVE REPORT'!O17</f>
        <v>12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 t="e">
        <f>'WEEKLY COMPETITIVE REPORT'!T17</f>
        <v>#DIV/0!</v>
      </c>
      <c r="T17" s="15">
        <f>'WEEKLY COMPETITIVE REPORT'!U17/X4</f>
        <v>0</v>
      </c>
      <c r="U17" s="15" t="e">
        <f>#N/A</f>
        <v>#N/A</v>
      </c>
      <c r="V17" s="26">
        <f>'WEEKLY COMPETITIVE REPORT'!W17/X4</f>
        <v>63153.165606856506</v>
      </c>
      <c r="W17" s="23">
        <f>'WEEKLY COMPETITIVE REPORT'!X17</f>
        <v>0</v>
      </c>
      <c r="X17" s="57">
        <f>'WEEKLY COMPETITIVE REPORT'!Y17</f>
        <v>8394</v>
      </c>
    </row>
    <row r="18" spans="1:24" ht="13.5" customHeight="1">
      <c r="A18" s="51">
        <v>5</v>
      </c>
      <c r="B18" s="4">
        <f>'WEEKLY COMPETITIVE REPORT'!B18</f>
        <v>4</v>
      </c>
      <c r="C18" s="4" t="str">
        <f>'WEEKLY COMPETITIVE REPORT'!C18</f>
        <v>EDGE OF TOMORROW</v>
      </c>
      <c r="D18" s="4" t="str">
        <f>'WEEKLY COMPETITIVE REPORT'!E18</f>
        <v>WB</v>
      </c>
      <c r="E18" s="4" t="str">
        <f>'WEEKLY COMPETITIVE REPORT'!F18</f>
        <v>Blitz</v>
      </c>
      <c r="F18" s="38">
        <f>'WEEKLY COMPETITIVE REPORT'!G18</f>
        <v>2</v>
      </c>
      <c r="G18" s="38">
        <f>'WEEKLY COMPETITIVE REPORT'!H18</f>
        <v>9</v>
      </c>
      <c r="H18" s="15">
        <f>'WEEKLY COMPETITIVE REPORT'!I18/X4</f>
        <v>4491.291125241913</v>
      </c>
      <c r="I18" s="15">
        <f>'WEEKLY COMPETITIVE REPORT'!J18/X4</f>
        <v>10876.41692009953</v>
      </c>
      <c r="J18" s="23">
        <f>'WEEKLY COMPETITIVE REPORT'!K18</f>
        <v>481</v>
      </c>
      <c r="K18" s="23">
        <f>'WEEKLY COMPETITIVE REPORT'!L18</f>
        <v>1201</v>
      </c>
      <c r="L18" s="65">
        <f>'WEEKLY COMPETITIVE REPORT'!M18</f>
        <v>-58.70615149974581</v>
      </c>
      <c r="M18" s="15" t="e">
        <f>#N/A</f>
        <v>#N/A</v>
      </c>
      <c r="N18" s="38">
        <f>'WEEKLY COMPETITIVE REPORT'!O18</f>
        <v>9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 t="e">
        <f>'WEEKLY COMPETITIVE REPORT'!T18</f>
        <v>#DIV/0!</v>
      </c>
      <c r="T18" s="15">
        <f>'WEEKLY COMPETITIVE REPORT'!U18/X4</f>
        <v>0</v>
      </c>
      <c r="U18" s="15" t="e">
        <f>#N/A</f>
        <v>#N/A</v>
      </c>
      <c r="V18" s="26">
        <f>'WEEKLY COMPETITIVE REPORT'!W18/X4</f>
        <v>21320.154824440142</v>
      </c>
      <c r="W18" s="23">
        <f>'WEEKLY COMPETITIVE REPORT'!X18</f>
        <v>0</v>
      </c>
      <c r="X18" s="57">
        <f>'WEEKLY COMPETITIVE REPORT'!Y18</f>
        <v>2482</v>
      </c>
    </row>
    <row r="19" spans="1:24" ht="12.75">
      <c r="A19" s="51">
        <v>6</v>
      </c>
      <c r="B19" s="4">
        <f>'WEEKLY COMPETITIVE REPORT'!B19</f>
        <v>10</v>
      </c>
      <c r="C19" s="4" t="str">
        <f>'WEEKLY COMPETITIVE REPORT'!C19</f>
        <v>HOUSE OF MAGIC</v>
      </c>
      <c r="D19" s="4" t="str">
        <f>'WEEKLY COMPETITIVE REPORT'!E19</f>
        <v>IND</v>
      </c>
      <c r="E19" s="4" t="str">
        <f>'WEEKLY COMPETITIVE REPORT'!F19</f>
        <v>Blitz</v>
      </c>
      <c r="F19" s="38">
        <f>'WEEKLY COMPETITIVE REPORT'!G19</f>
        <v>2</v>
      </c>
      <c r="G19" s="38">
        <f>'WEEKLY COMPETITIVE REPORT'!H19</f>
        <v>7</v>
      </c>
      <c r="H19" s="15">
        <f>'WEEKLY COMPETITIVE REPORT'!I19/X4</f>
        <v>3280.3428255460326</v>
      </c>
      <c r="I19" s="15">
        <f>'WEEKLY COMPETITIVE REPORT'!J19/X4</f>
        <v>4807.851810893005</v>
      </c>
      <c r="J19" s="23">
        <f>'WEEKLY COMPETITIVE REPORT'!K19</f>
        <v>466</v>
      </c>
      <c r="K19" s="23">
        <f>'WEEKLY COMPETITIVE REPORT'!L19</f>
        <v>598</v>
      </c>
      <c r="L19" s="65">
        <f>'WEEKLY COMPETITIVE REPORT'!M19</f>
        <v>-31.77113283496263</v>
      </c>
      <c r="M19" s="15" t="e">
        <f>#N/A</f>
        <v>#N/A</v>
      </c>
      <c r="N19" s="38">
        <f>'WEEKLY COMPETITIVE REPORT'!O19</f>
        <v>7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 t="e">
        <f>'WEEKLY COMPETITIVE REPORT'!T19</f>
        <v>#DIV/0!</v>
      </c>
      <c r="T19" s="15">
        <f>'WEEKLY COMPETITIVE REPORT'!U19/X4</f>
        <v>0</v>
      </c>
      <c r="U19" s="15" t="e">
        <f>#N/A</f>
        <v>#N/A</v>
      </c>
      <c r="V19" s="26">
        <f>'WEEKLY COMPETITIVE REPORT'!W19/X4</f>
        <v>10481.061653303843</v>
      </c>
      <c r="W19" s="23">
        <f>'WEEKLY COMPETITIVE REPORT'!X19</f>
        <v>0</v>
      </c>
      <c r="X19" s="57">
        <f>'WEEKLY COMPETITIVE REPORT'!Y19</f>
        <v>1431</v>
      </c>
    </row>
    <row r="20" spans="1:24" ht="12.75">
      <c r="A20" s="52">
        <v>7</v>
      </c>
      <c r="B20" s="4">
        <f>'WEEKLY COMPETITIVE REPORT'!B20</f>
        <v>7</v>
      </c>
      <c r="C20" s="4" t="str">
        <f>'WEEKLY COMPETITIVE REPORT'!C20</f>
        <v>OTHER WOMAN</v>
      </c>
      <c r="D20" s="4" t="str">
        <f>'WEEKLY COMPETITIVE REPORT'!E20</f>
        <v>FOX</v>
      </c>
      <c r="E20" s="4" t="str">
        <f>'WEEKLY COMPETITIVE REPORT'!F20</f>
        <v>Blitz</v>
      </c>
      <c r="F20" s="38">
        <f>'WEEKLY COMPETITIVE REPORT'!G20</f>
        <v>7</v>
      </c>
      <c r="G20" s="38">
        <f>'WEEKLY COMPETITIVE REPORT'!H20</f>
        <v>9</v>
      </c>
      <c r="H20" s="15">
        <f>'WEEKLY COMPETITIVE REPORT'!I20/X4</f>
        <v>2242.189659939176</v>
      </c>
      <c r="I20" s="15">
        <f>'WEEKLY COMPETITIVE REPORT'!J20/X4</f>
        <v>6415.537738457285</v>
      </c>
      <c r="J20" s="23">
        <f>'WEEKLY COMPETITIVE REPORT'!K20</f>
        <v>295</v>
      </c>
      <c r="K20" s="23">
        <f>'WEEKLY COMPETITIVE REPORT'!L20</f>
        <v>831</v>
      </c>
      <c r="L20" s="65">
        <f>'WEEKLY COMPETITIVE REPORT'!M20</f>
        <v>-65.05063563887094</v>
      </c>
      <c r="M20" s="15" t="e">
        <f>#N/A</f>
        <v>#N/A</v>
      </c>
      <c r="N20" s="38">
        <f>'WEEKLY COMPETITIVE REPORT'!O20</f>
        <v>9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 t="e">
        <f>'WEEKLY COMPETITIVE REPORT'!T20</f>
        <v>#DIV/0!</v>
      </c>
      <c r="T20" s="15">
        <f>'WEEKLY COMPETITIVE REPORT'!U20/X4</f>
        <v>0</v>
      </c>
      <c r="U20" s="15" t="e">
        <f>#N/A</f>
        <v>#N/A</v>
      </c>
      <c r="V20" s="26">
        <f>'WEEKLY COMPETITIVE REPORT'!W20/X4</f>
        <v>197491.01465302735</v>
      </c>
      <c r="W20" s="23">
        <f>'WEEKLY COMPETITIVE REPORT'!X20</f>
        <v>0</v>
      </c>
      <c r="X20" s="57">
        <f>'WEEKLY COMPETITIVE REPORT'!Y20</f>
        <v>27695</v>
      </c>
    </row>
    <row r="21" spans="1:24" ht="12.75">
      <c r="A21" s="51">
        <v>8</v>
      </c>
      <c r="B21" s="4">
        <f>'WEEKLY COMPETITIVE REPORT'!B21</f>
        <v>5</v>
      </c>
      <c r="C21" s="4" t="str">
        <f>'WEEKLY COMPETITIVE REPORT'!C21</f>
        <v>GODZILLA (2014)</v>
      </c>
      <c r="D21" s="4" t="str">
        <f>'WEEKLY COMPETITIVE REPORT'!E21</f>
        <v>WB</v>
      </c>
      <c r="E21" s="4" t="str">
        <f>'WEEKLY COMPETITIVE REPORT'!F21</f>
        <v>Blitz</v>
      </c>
      <c r="F21" s="38">
        <f>'WEEKLY COMPETITIVE REPORT'!G21</f>
        <v>4</v>
      </c>
      <c r="G21" s="38">
        <f>'WEEKLY COMPETITIVE REPORT'!H21</f>
        <v>12</v>
      </c>
      <c r="H21" s="15">
        <f>'WEEKLY COMPETITIVE REPORT'!I21/X4</f>
        <v>2236.6602156483273</v>
      </c>
      <c r="I21" s="15">
        <f>'WEEKLY COMPETITIVE REPORT'!J21/X4</f>
        <v>9724.910146530274</v>
      </c>
      <c r="J21" s="23">
        <f>'WEEKLY COMPETITIVE REPORT'!K21</f>
        <v>259</v>
      </c>
      <c r="K21" s="23">
        <f>'WEEKLY COMPETITIVE REPORT'!L21</f>
        <v>1129</v>
      </c>
      <c r="L21" s="65">
        <f>'WEEKLY COMPETITIVE REPORT'!M21</f>
        <v>-77.00071073205402</v>
      </c>
      <c r="M21" s="15" t="e">
        <f>#N/A</f>
        <v>#N/A</v>
      </c>
      <c r="N21" s="38">
        <f>'WEEKLY COMPETITIVE REPORT'!O21</f>
        <v>12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 t="e">
        <f>'WEEKLY COMPETITIVE REPORT'!T21</f>
        <v>#DIV/0!</v>
      </c>
      <c r="T21" s="15">
        <f>'WEEKLY COMPETITIVE REPORT'!U21/X4</f>
        <v>0</v>
      </c>
      <c r="U21" s="15" t="e">
        <f>#N/A</f>
        <v>#N/A</v>
      </c>
      <c r="V21" s="26">
        <f>'WEEKLY COMPETITIVE REPORT'!W21/X4</f>
        <v>86230.30135471384</v>
      </c>
      <c r="W21" s="23">
        <f>'WEEKLY COMPETITIVE REPORT'!X21</f>
        <v>0</v>
      </c>
      <c r="X21" s="57">
        <f>'WEEKLY COMPETITIVE REPORT'!Y21</f>
        <v>10541</v>
      </c>
    </row>
    <row r="22" spans="1:24" ht="12.75">
      <c r="A22" s="51">
        <v>9</v>
      </c>
      <c r="B22" s="4">
        <f>'WEEKLY COMPETITIVE REPORT'!B22</f>
        <v>6</v>
      </c>
      <c r="C22" s="4" t="str">
        <f>'WEEKLY COMPETITIVE REPORT'!C22</f>
        <v>GRACE OF MONACO</v>
      </c>
      <c r="D22" s="4" t="str">
        <f>'WEEKLY COMPETITIVE REPORT'!E22</f>
        <v>IND</v>
      </c>
      <c r="E22" s="4" t="str">
        <f>'WEEKLY COMPETITIVE REPORT'!F22</f>
        <v>Blitz</v>
      </c>
      <c r="F22" s="38">
        <f>'WEEKLY COMPETITIVE REPORT'!G22</f>
        <v>3</v>
      </c>
      <c r="G22" s="38">
        <f>'WEEKLY COMPETITIVE REPORT'!H22</f>
        <v>11</v>
      </c>
      <c r="H22" s="15">
        <f>'WEEKLY COMPETITIVE REPORT'!I22/X4</f>
        <v>2191.042300248825</v>
      </c>
      <c r="I22" s="15">
        <f>'WEEKLY COMPETITIVE REPORT'!J22/X4</f>
        <v>8965.99391761128</v>
      </c>
      <c r="J22" s="23">
        <f>'WEEKLY COMPETITIVE REPORT'!K22</f>
        <v>287</v>
      </c>
      <c r="K22" s="23">
        <f>'WEEKLY COMPETITIVE REPORT'!L22</f>
        <v>1184</v>
      </c>
      <c r="L22" s="65">
        <f>'WEEKLY COMPETITIVE REPORT'!M22</f>
        <v>-75.5627505396238</v>
      </c>
      <c r="M22" s="15" t="e">
        <f>#N/A</f>
        <v>#N/A</v>
      </c>
      <c r="N22" s="38">
        <f>'WEEKLY COMPETITIVE REPORT'!O22</f>
        <v>11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 t="e">
        <f>'WEEKLY COMPETITIVE REPORT'!T22</f>
        <v>#DIV/0!</v>
      </c>
      <c r="T22" s="15">
        <f>'WEEKLY COMPETITIVE REPORT'!U22/X4</f>
        <v>0</v>
      </c>
      <c r="U22" s="15" t="e">
        <f>#N/A</f>
        <v>#N/A</v>
      </c>
      <c r="V22" s="26">
        <f>'WEEKLY COMPETITIVE REPORT'!W22/X4</f>
        <v>30870.88747580868</v>
      </c>
      <c r="W22" s="23">
        <f>'WEEKLY COMPETITIVE REPORT'!X22</f>
        <v>0</v>
      </c>
      <c r="X22" s="57">
        <f>'WEEKLY COMPETITIVE REPORT'!Y22</f>
        <v>4471</v>
      </c>
    </row>
    <row r="23" spans="1:24" ht="12.75">
      <c r="A23" s="51">
        <v>10</v>
      </c>
      <c r="B23" s="4">
        <f>'WEEKLY COMPETITIVE REPORT'!B23</f>
        <v>11</v>
      </c>
      <c r="C23" s="4" t="str">
        <f>'WEEKLY COMPETITIVE REPORT'!C23</f>
        <v>TRACKS</v>
      </c>
      <c r="D23" s="4" t="str">
        <f>'WEEKLY COMPETITIVE REPORT'!E23</f>
        <v>IND</v>
      </c>
      <c r="E23" s="4" t="str">
        <f>'WEEKLY COMPETITIVE REPORT'!F23</f>
        <v>Cinemania</v>
      </c>
      <c r="F23" s="38">
        <f>'WEEKLY COMPETITIVE REPORT'!G23</f>
        <v>3</v>
      </c>
      <c r="G23" s="38">
        <f>'WEEKLY COMPETITIVE REPORT'!H23</f>
        <v>1</v>
      </c>
      <c r="H23" s="15">
        <f>'WEEKLY COMPETITIVE REPORT'!I23/X4</f>
        <v>1850.9814763616255</v>
      </c>
      <c r="I23" s="15">
        <f>'WEEKLY COMPETITIVE REPORT'!J23/X4</f>
        <v>3758.639756704451</v>
      </c>
      <c r="J23" s="23">
        <f>'WEEKLY COMPETITIVE REPORT'!K23</f>
        <v>301</v>
      </c>
      <c r="K23" s="23">
        <f>'WEEKLY COMPETITIVE REPORT'!L23</f>
        <v>596</v>
      </c>
      <c r="L23" s="65">
        <f>'WEEKLY COMPETITIVE REPORT'!M23</f>
        <v>-50.75395365943361</v>
      </c>
      <c r="M23" s="15" t="e">
        <f>#N/A</f>
        <v>#N/A</v>
      </c>
      <c r="N23" s="38">
        <f>'WEEKLY COMPETITIVE REPORT'!O23</f>
        <v>1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 t="e">
        <f>'WEEKLY COMPETITIVE REPORT'!T23</f>
        <v>#DIV/0!</v>
      </c>
      <c r="T23" s="15">
        <f>'WEEKLY COMPETITIVE REPORT'!U23/X4</f>
        <v>0</v>
      </c>
      <c r="U23" s="15" t="e">
        <f>#N/A</f>
        <v>#N/A</v>
      </c>
      <c r="V23" s="26">
        <f>'WEEKLY COMPETITIVE REPORT'!W23/X4</f>
        <v>13435.167265689797</v>
      </c>
      <c r="W23" s="23">
        <f>'WEEKLY COMPETITIVE REPORT'!X23</f>
        <v>0</v>
      </c>
      <c r="X23" s="57">
        <f>'WEEKLY COMPETITIVE REPORT'!Y23</f>
        <v>2244</v>
      </c>
    </row>
    <row r="24" spans="1:24" ht="12.75">
      <c r="A24" s="51">
        <v>11</v>
      </c>
      <c r="B24" s="4">
        <f>'WEEKLY COMPETITIVE REPORT'!B24</f>
        <v>12</v>
      </c>
      <c r="C24" s="4" t="str">
        <f>'WEEKLY COMPETITIVE REPORT'!C24</f>
        <v>NUT JOB</v>
      </c>
      <c r="D24" s="4" t="str">
        <f>'WEEKLY COMPETITIVE REPORT'!E24</f>
        <v>IND</v>
      </c>
      <c r="E24" s="4" t="str">
        <f>'WEEKLY COMPETITIVE REPORT'!F24</f>
        <v>Blitz</v>
      </c>
      <c r="F24" s="38">
        <f>'WEEKLY COMPETITIVE REPORT'!G24</f>
        <v>5</v>
      </c>
      <c r="G24" s="38">
        <f>'WEEKLY COMPETITIVE REPORT'!H24</f>
        <v>11</v>
      </c>
      <c r="H24" s="15">
        <f>'WEEKLY COMPETITIVE REPORT'!I24/X4</f>
        <v>1848.2167542162013</v>
      </c>
      <c r="I24" s="15">
        <f>'WEEKLY COMPETITIVE REPORT'!J24/X4</f>
        <v>3339.7843516726566</v>
      </c>
      <c r="J24" s="23">
        <f>'WEEKLY COMPETITIVE REPORT'!K24</f>
        <v>262</v>
      </c>
      <c r="K24" s="23">
        <f>'WEEKLY COMPETITIVE REPORT'!L24</f>
        <v>470</v>
      </c>
      <c r="L24" s="65">
        <f>'WEEKLY COMPETITIVE REPORT'!M24</f>
        <v>-44.66059602649006</v>
      </c>
      <c r="M24" s="15" t="e">
        <f>#N/A</f>
        <v>#N/A</v>
      </c>
      <c r="N24" s="38">
        <f>'WEEKLY COMPETITIVE REPORT'!O24</f>
        <v>11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 t="e">
        <f>'WEEKLY COMPETITIVE REPORT'!T24</f>
        <v>#DIV/0!</v>
      </c>
      <c r="T24" s="15">
        <f>'WEEKLY COMPETITIVE REPORT'!U24/X4</f>
        <v>0</v>
      </c>
      <c r="U24" s="15" t="e">
        <f>#N/A</f>
        <v>#N/A</v>
      </c>
      <c r="V24" s="26">
        <f>'WEEKLY COMPETITIVE REPORT'!W24/X4</f>
        <v>36216.477743986725</v>
      </c>
      <c r="W24" s="23">
        <f>'WEEKLY COMPETITIVE REPORT'!X24</f>
        <v>0</v>
      </c>
      <c r="X24" s="57">
        <f>'WEEKLY COMPETITIVE REPORT'!Y24</f>
        <v>5512</v>
      </c>
    </row>
    <row r="25" spans="1:24" ht="12.75">
      <c r="A25" s="51">
        <v>12</v>
      </c>
      <c r="B25" s="4">
        <f>'WEEKLY COMPETITIVE REPORT'!B25</f>
        <v>8</v>
      </c>
      <c r="C25" s="4" t="str">
        <f>'WEEKLY COMPETITIVE REPORT'!C25</f>
        <v>RIO 2</v>
      </c>
      <c r="D25" s="4" t="str">
        <f>'WEEKLY COMPETITIVE REPORT'!E25</f>
        <v>FOX</v>
      </c>
      <c r="E25" s="4" t="str">
        <f>'WEEKLY COMPETITIVE REPORT'!F25</f>
        <v>Blitz</v>
      </c>
      <c r="F25" s="38">
        <f>'WEEKLY COMPETITIVE REPORT'!G25</f>
        <v>9</v>
      </c>
      <c r="G25" s="38">
        <f>'WEEKLY COMPETITIVE REPORT'!H25</f>
        <v>23</v>
      </c>
      <c r="H25" s="15">
        <f>'WEEKLY COMPETITIVE REPORT'!I25/X4</f>
        <v>1694.7746751451477</v>
      </c>
      <c r="I25" s="15">
        <f>'WEEKLY COMPETITIVE REPORT'!J25/X4</f>
        <v>5421.620127177219</v>
      </c>
      <c r="J25" s="23">
        <f>'WEEKLY COMPETITIVE REPORT'!K25</f>
        <v>233</v>
      </c>
      <c r="K25" s="23">
        <f>'WEEKLY COMPETITIVE REPORT'!L25</f>
        <v>744</v>
      </c>
      <c r="L25" s="65">
        <f>'WEEKLY COMPETITIVE REPORT'!M25</f>
        <v>-68.74043855175931</v>
      </c>
      <c r="M25" s="15" t="e">
        <f>#N/A</f>
        <v>#N/A</v>
      </c>
      <c r="N25" s="38">
        <f>'WEEKLY COMPETITIVE REPORT'!O25</f>
        <v>23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 t="e">
        <f>'WEEKLY COMPETITIVE REPORT'!T25</f>
        <v>#DIV/0!</v>
      </c>
      <c r="T25" s="15">
        <f>'WEEKLY COMPETITIVE REPORT'!U25/X4</f>
        <v>0</v>
      </c>
      <c r="U25" s="15" t="e">
        <f>#N/A</f>
        <v>#N/A</v>
      </c>
      <c r="V25" s="26">
        <f>'WEEKLY COMPETITIVE REPORT'!W25/X4</f>
        <v>432719.10423002485</v>
      </c>
      <c r="W25" s="23">
        <f>'WEEKLY COMPETITIVE REPORT'!X25</f>
        <v>0</v>
      </c>
      <c r="X25" s="57">
        <f>'WEEKLY COMPETITIVE REPORT'!Y25</f>
        <v>59261</v>
      </c>
    </row>
    <row r="26" spans="1:24" ht="12.75" customHeight="1">
      <c r="A26" s="51">
        <v>13</v>
      </c>
      <c r="B26" s="4">
        <f>'WEEKLY COMPETITIVE REPORT'!B26</f>
        <v>9</v>
      </c>
      <c r="C26" s="4" t="str">
        <f>'WEEKLY COMPETITIVE REPORT'!C26</f>
        <v>WALK OF SHAME</v>
      </c>
      <c r="D26" s="4" t="str">
        <f>'WEEKLY COMPETITIVE REPORT'!E26</f>
        <v>IND</v>
      </c>
      <c r="E26" s="4" t="str">
        <f>'WEEKLY COMPETITIVE REPORT'!F26</f>
        <v>Karantanija</v>
      </c>
      <c r="F26" s="38">
        <f>'WEEKLY COMPETITIVE REPORT'!G26</f>
        <v>3</v>
      </c>
      <c r="G26" s="38">
        <f>'WEEKLY COMPETITIVE REPORT'!H26</f>
        <v>9</v>
      </c>
      <c r="H26" s="15">
        <f>'WEEKLY COMPETITIVE REPORT'!I26/X4</f>
        <v>1441.8025988388167</v>
      </c>
      <c r="I26" s="15">
        <f>'WEEKLY COMPETITIVE REPORT'!J26/X4</f>
        <v>5264.030964888028</v>
      </c>
      <c r="J26" s="23">
        <f>'WEEKLY COMPETITIVE REPORT'!K26</f>
        <v>184</v>
      </c>
      <c r="K26" s="23">
        <f>'WEEKLY COMPETITIVE REPORT'!L26</f>
        <v>675</v>
      </c>
      <c r="L26" s="65">
        <f>'WEEKLY COMPETITIVE REPORT'!M26</f>
        <v>-72.61029411764706</v>
      </c>
      <c r="M26" s="15" t="e">
        <f>#N/A</f>
        <v>#N/A</v>
      </c>
      <c r="N26" s="38">
        <f>'WEEKLY COMPETITIVE REPORT'!O26</f>
        <v>9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 t="e">
        <f>'WEEKLY COMPETITIVE REPORT'!T26</f>
        <v>#DIV/0!</v>
      </c>
      <c r="T26" s="15">
        <f>'WEEKLY COMPETITIVE REPORT'!U26/X4</f>
        <v>0</v>
      </c>
      <c r="U26" s="15" t="e">
        <f>#N/A</f>
        <v>#N/A</v>
      </c>
      <c r="V26" s="26">
        <f>'WEEKLY COMPETITIVE REPORT'!W26/X4</f>
        <v>17897.428808404755</v>
      </c>
      <c r="W26" s="23">
        <f>'WEEKLY COMPETITIVE REPORT'!X26</f>
        <v>0</v>
      </c>
      <c r="X26" s="57">
        <f>'WEEKLY COMPETITIVE REPORT'!Y26</f>
        <v>2543</v>
      </c>
    </row>
    <row r="27" spans="1:24" ht="12.75" customHeight="1">
      <c r="A27" s="51">
        <v>14</v>
      </c>
      <c r="B27" s="4" t="str">
        <f>'WEEKLY COMPETITIVE REPORT'!B27</f>
        <v>New</v>
      </c>
      <c r="C27" s="4" t="str">
        <f>'WEEKLY COMPETITIVE REPORT'!C27</f>
        <v>INVISIBLE WOMAN</v>
      </c>
      <c r="D27" s="4" t="str">
        <f>'WEEKLY COMPETITIVE REPORT'!E27</f>
        <v>IND</v>
      </c>
      <c r="E27" s="4" t="str">
        <f>'WEEKLY COMPETITIVE REPORT'!F27</f>
        <v>CF</v>
      </c>
      <c r="F27" s="38">
        <f>'WEEKLY COMPETITIVE REPORT'!G27</f>
        <v>1</v>
      </c>
      <c r="G27" s="38">
        <f>'WEEKLY COMPETITIVE REPORT'!H27</f>
        <v>8</v>
      </c>
      <c r="H27" s="15">
        <f>'WEEKLY COMPETITIVE REPORT'!I27/X4</f>
        <v>1304.9488526403095</v>
      </c>
      <c r="I27" s="15">
        <f>'WEEKLY COMPETITIVE REPORT'!J27/X17</f>
        <v>0</v>
      </c>
      <c r="J27" s="23">
        <f>'WEEKLY COMPETITIVE REPORT'!K27</f>
        <v>208</v>
      </c>
      <c r="K27" s="23">
        <f>'WEEKLY COMPETITIVE REPORT'!L27</f>
        <v>0</v>
      </c>
      <c r="L27" s="65">
        <f>'WEEKLY COMPETITIVE REPORT'!M27</f>
        <v>0</v>
      </c>
      <c r="M27" s="15" t="e">
        <f>#N/A</f>
        <v>#N/A</v>
      </c>
      <c r="N27" s="38">
        <f>'WEEKLY COMPETITIVE REPORT'!O27</f>
        <v>8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>
        <f>'WEEKLY COMPETITIVE REPORT'!T27</f>
        <v>0</v>
      </c>
      <c r="T27" s="15">
        <f>'WEEKLY COMPETITIVE REPORT'!U27/X17</f>
        <v>0</v>
      </c>
      <c r="U27" s="15" t="e">
        <f>#N/A</f>
        <v>#N/A</v>
      </c>
      <c r="V27" s="26">
        <f>'WEEKLY COMPETITIVE REPORT'!W27/X4</f>
        <v>2155.100912358308</v>
      </c>
      <c r="W27" s="23">
        <f>'WEEKLY COMPETITIVE REPORT'!X27</f>
        <v>0</v>
      </c>
      <c r="X27" s="57">
        <f>'WEEKLY COMPETITIVE REPORT'!Y27</f>
        <v>527</v>
      </c>
    </row>
    <row r="28" spans="1:24" ht="12.75">
      <c r="A28" s="51">
        <v>15</v>
      </c>
      <c r="B28" s="4" t="str">
        <f>'WEEKLY COMPETITIVE REPORT'!B28</f>
        <v>New</v>
      </c>
      <c r="C28" s="4" t="str">
        <f>'WEEKLY COMPETITIVE REPORT'!C28</f>
        <v>PIONEER</v>
      </c>
      <c r="D28" s="4" t="str">
        <f>'WEEKLY COMPETITIVE REPORT'!E28</f>
        <v>IND</v>
      </c>
      <c r="E28" s="4" t="str">
        <f>'WEEKLY COMPETITIVE REPORT'!F28</f>
        <v>FIVIA</v>
      </c>
      <c r="F28" s="38">
        <f>'WEEKLY COMPETITIVE REPORT'!G28</f>
        <v>1</v>
      </c>
      <c r="G28" s="38">
        <f>'WEEKLY COMPETITIVE REPORT'!H28</f>
        <v>8</v>
      </c>
      <c r="H28" s="15">
        <f>'WEEKLY COMPETITIVE REPORT'!I28/X4</f>
        <v>974.5645562620956</v>
      </c>
      <c r="I28" s="15">
        <f>'WEEKLY COMPETITIVE REPORT'!J28/X17</f>
        <v>0</v>
      </c>
      <c r="J28" s="23">
        <f>'WEEKLY COMPETITIVE REPORT'!K28</f>
        <v>128</v>
      </c>
      <c r="K28" s="23">
        <f>'WEEKLY COMPETITIVE REPORT'!L28</f>
        <v>0</v>
      </c>
      <c r="L28" s="65">
        <f>'WEEKLY COMPETITIVE REPORT'!M28</f>
        <v>0</v>
      </c>
      <c r="M28" s="15" t="e">
        <f>#N/A</f>
        <v>#N/A</v>
      </c>
      <c r="N28" s="38">
        <f>'WEEKLY COMPETITIVE REPORT'!O28</f>
        <v>8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>
        <f>'WEEKLY COMPETITIVE REPORT'!T28</f>
        <v>0</v>
      </c>
      <c r="T28" s="15">
        <f>'WEEKLY COMPETITIVE REPORT'!U28/X17</f>
        <v>0</v>
      </c>
      <c r="U28" s="15" t="e">
        <f>#N/A</f>
        <v>#N/A</v>
      </c>
      <c r="V28" s="26">
        <f>'WEEKLY COMPETITIVE REPORT'!W28/X4</f>
        <v>1161.1833010782416</v>
      </c>
      <c r="W28" s="23">
        <f>'WEEKLY COMPETITIVE REPORT'!X28</f>
        <v>0</v>
      </c>
      <c r="X28" s="57">
        <f>'WEEKLY COMPETITIVE REPORT'!Y28</f>
        <v>151</v>
      </c>
    </row>
    <row r="29" spans="1:24" ht="12.75">
      <c r="A29" s="51">
        <v>16</v>
      </c>
      <c r="B29" s="4">
        <f>'WEEKLY COMPETITIVE REPORT'!B29</f>
        <v>14</v>
      </c>
      <c r="C29" s="4" t="str">
        <f>'WEEKLY COMPETITIVE REPORT'!C29</f>
        <v>AMAZING SPIDER-MAN 2</v>
      </c>
      <c r="D29" s="4" t="str">
        <f>'WEEKLY COMPETITIVE REPORT'!E29</f>
        <v>SONY</v>
      </c>
      <c r="E29" s="4" t="str">
        <f>'WEEKLY COMPETITIVE REPORT'!F29</f>
        <v>CF</v>
      </c>
      <c r="F29" s="38">
        <f>'WEEKLY COMPETITIVE REPORT'!G29</f>
        <v>7</v>
      </c>
      <c r="G29" s="38">
        <f>'WEEKLY COMPETITIVE REPORT'!H29</f>
        <v>24</v>
      </c>
      <c r="H29" s="15">
        <f>'WEEKLY COMPETITIVE REPORT'!I29/X4</f>
        <v>594.4152612662427</v>
      </c>
      <c r="I29" s="15">
        <f>'WEEKLY COMPETITIVE REPORT'!J29/X17</f>
        <v>0.1110316893018823</v>
      </c>
      <c r="J29" s="23">
        <f>'WEEKLY COMPETITIVE REPORT'!K29</f>
        <v>79</v>
      </c>
      <c r="K29" s="23">
        <f>'WEEKLY COMPETITIVE REPORT'!L29</f>
        <v>169</v>
      </c>
      <c r="L29" s="65">
        <f>'WEEKLY COMPETITIVE REPORT'!M29</f>
        <v>-53.862660944206006</v>
      </c>
      <c r="M29" s="15" t="e">
        <f>#N/A</f>
        <v>#N/A</v>
      </c>
      <c r="N29" s="38">
        <f>'WEEKLY COMPETITIVE REPORT'!O29</f>
        <v>24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 t="e">
        <f>'WEEKLY COMPETITIVE REPORT'!T29</f>
        <v>#DIV/0!</v>
      </c>
      <c r="T29" s="15">
        <f>'WEEKLY COMPETITIVE REPORT'!U29/X4</f>
        <v>0</v>
      </c>
      <c r="U29" s="15" t="e">
        <f>#N/A</f>
        <v>#N/A</v>
      </c>
      <c r="V29" s="26">
        <f>'WEEKLY COMPETITIVE REPORT'!W29/X4</f>
        <v>127276.74868675697</v>
      </c>
      <c r="W29" s="23">
        <f>'WEEKLY COMPETITIVE REPORT'!X29</f>
        <v>0</v>
      </c>
      <c r="X29" s="57">
        <f>'WEEKLY COMPETITIVE REPORT'!Y29</f>
        <v>16430</v>
      </c>
    </row>
    <row r="30" spans="1:24" ht="12.75">
      <c r="A30" s="52">
        <v>17</v>
      </c>
      <c r="B30" s="4">
        <f>'WEEKLY COMPETITIVE REPORT'!B30</f>
        <v>13</v>
      </c>
      <c r="C30" s="4" t="str">
        <f>'WEEKLY COMPETITIVE REPORT'!C30</f>
        <v>FADING GIGOLO</v>
      </c>
      <c r="D30" s="4" t="str">
        <f>'WEEKLY COMPETITIVE REPORT'!E30</f>
        <v>IND</v>
      </c>
      <c r="E30" s="4" t="str">
        <f>'WEEKLY COMPETITIVE REPORT'!F30</f>
        <v>Karantanija</v>
      </c>
      <c r="F30" s="38">
        <f>'WEEKLY COMPETITIVE REPORT'!G30</f>
        <v>6</v>
      </c>
      <c r="G30" s="38">
        <f>'WEEKLY COMPETITIVE REPORT'!H30</f>
        <v>10</v>
      </c>
      <c r="H30" s="15">
        <f>'WEEKLY COMPETITIVE REPORT'!I30/X4</f>
        <v>590.2681780481062</v>
      </c>
      <c r="I30" s="15">
        <f>'WEEKLY COMPETITIVE REPORT'!J30/X17</f>
        <v>0.12437455325232309</v>
      </c>
      <c r="J30" s="23">
        <f>'WEEKLY COMPETITIVE REPORT'!K30</f>
        <v>73</v>
      </c>
      <c r="K30" s="23">
        <f>'WEEKLY COMPETITIVE REPORT'!L30</f>
        <v>183</v>
      </c>
      <c r="L30" s="65">
        <f>'WEEKLY COMPETITIVE REPORT'!M30</f>
        <v>-59.099616858237546</v>
      </c>
      <c r="M30" s="15" t="e">
        <f>#N/A</f>
        <v>#N/A</v>
      </c>
      <c r="N30" s="38">
        <f>'WEEKLY COMPETITIVE REPORT'!O30</f>
        <v>10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 t="e">
        <f>'WEEKLY COMPETITIVE REPORT'!T30</f>
        <v>#DIV/0!</v>
      </c>
      <c r="T30" s="15">
        <f>'WEEKLY COMPETITIVE REPORT'!U30/X4</f>
        <v>0</v>
      </c>
      <c r="U30" s="15" t="e">
        <f>#N/A</f>
        <v>#N/A</v>
      </c>
      <c r="V30" s="26">
        <f>'WEEKLY COMPETITIVE REPORT'!W30/X4</f>
        <v>26924.24661321537</v>
      </c>
      <c r="W30" s="23">
        <f>'WEEKLY COMPETITIVE REPORT'!X30</f>
        <v>0</v>
      </c>
      <c r="X30" s="57">
        <f>'WEEKLY COMPETITIVE REPORT'!Y30</f>
        <v>3606</v>
      </c>
    </row>
    <row r="31" spans="1:24" ht="12.75">
      <c r="A31" s="51">
        <v>18</v>
      </c>
      <c r="B31" s="4">
        <f>'WEEKLY COMPETITIVE REPORT'!B31</f>
        <v>15</v>
      </c>
      <c r="C31" s="4" t="str">
        <f>'WEEKLY COMPETITIVE REPORT'!C31</f>
        <v>NOAH</v>
      </c>
      <c r="D31" s="4" t="str">
        <f>'WEEKLY COMPETITIVE REPORT'!E31</f>
        <v>PAR</v>
      </c>
      <c r="E31" s="4" t="str">
        <f>'WEEKLY COMPETITIVE REPORT'!F31</f>
        <v>Karantanija</v>
      </c>
      <c r="F31" s="38">
        <f>'WEEKLY COMPETITIVE REPORT'!G31</f>
        <v>10</v>
      </c>
      <c r="G31" s="38">
        <f>'WEEKLY COMPETITIVE REPORT'!H31</f>
        <v>10</v>
      </c>
      <c r="H31" s="15">
        <f>'WEEKLY COMPETITIVE REPORT'!I31/X4</f>
        <v>388.44346143212607</v>
      </c>
      <c r="I31" s="15">
        <f>'WEEKLY COMPETITIVE REPORT'!J31/X17</f>
        <v>0.10841076959733142</v>
      </c>
      <c r="J31" s="23">
        <f>'WEEKLY COMPETITIVE REPORT'!K31</f>
        <v>49</v>
      </c>
      <c r="K31" s="23">
        <f>'WEEKLY COMPETITIVE REPORT'!L31</f>
        <v>147</v>
      </c>
      <c r="L31" s="65">
        <f>'WEEKLY COMPETITIVE REPORT'!M31</f>
        <v>-69.12087912087912</v>
      </c>
      <c r="M31" s="15" t="e">
        <f>#N/A</f>
        <v>#N/A</v>
      </c>
      <c r="N31" s="38">
        <f>'WEEKLY COMPETITIVE REPORT'!O31</f>
        <v>10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 t="e">
        <f>'WEEKLY COMPETITIVE REPORT'!T31</f>
        <v>#DIV/0!</v>
      </c>
      <c r="T31" s="15">
        <f>'WEEKLY COMPETITIVE REPORT'!U31/X4</f>
        <v>0</v>
      </c>
      <c r="U31" s="15" t="e">
        <f>#N/A</f>
        <v>#N/A</v>
      </c>
      <c r="V31" s="26">
        <f>'WEEKLY COMPETITIVE REPORT'!W31/X4</f>
        <v>570247.4426320154</v>
      </c>
      <c r="W31" s="23">
        <f>'WEEKLY COMPETITIVE REPORT'!X31</f>
        <v>0</v>
      </c>
      <c r="X31" s="57">
        <f>'WEEKLY COMPETITIVE REPORT'!Y31</f>
        <v>25824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REPORT'!E32</f>
        <v>0</v>
      </c>
      <c r="E32" s="4">
        <f>'WEEKLY COMPETITIVE REPORT'!F32</f>
        <v>0</v>
      </c>
      <c r="F32" s="38">
        <f>'WEEKLY COMPETITIVE REPORT'!G32</f>
        <v>0</v>
      </c>
      <c r="G32" s="38">
        <f>'WEEKLY COMPETITIVE REPORT'!H32</f>
        <v>0</v>
      </c>
      <c r="H32" s="15">
        <f>'WEEKLY COMPETITIVE REPORT'!I32/X4</f>
        <v>0</v>
      </c>
      <c r="I32" s="15">
        <f>'WEEKLY COMPETITIVE REPORT'!J32/X17</f>
        <v>0</v>
      </c>
      <c r="J32" s="23">
        <f>'WEEKLY COMPETITIVE REPORT'!K32</f>
        <v>0</v>
      </c>
      <c r="K32" s="23">
        <f>'WEEKLY COMPETITIVE REPORT'!L32</f>
        <v>0</v>
      </c>
      <c r="L32" s="65">
        <f>'WEEKLY COMPETITIVE REPORT'!M32</f>
        <v>0</v>
      </c>
      <c r="M32" s="15" t="e">
        <f>#N/A</f>
        <v>#N/A</v>
      </c>
      <c r="N32" s="38">
        <f>'WEEKLY COMPETITIVE REPORT'!O32</f>
        <v>0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>
        <f>'WEEKLY COMPETITIVE REPORT'!T32</f>
        <v>0</v>
      </c>
      <c r="T32" s="15">
        <f>'WEEKLY COMPETITIVE REPORT'!U32/X4</f>
        <v>0</v>
      </c>
      <c r="U32" s="15" t="e">
        <f>#N/A</f>
        <v>#N/A</v>
      </c>
      <c r="V32" s="26">
        <f>'WEEKLY COMPETITIVE REPORT'!W32/X4</f>
        <v>0</v>
      </c>
      <c r="W32" s="23">
        <f>'WEEKLY COMPETITIVE REPORT'!X32</f>
        <v>0</v>
      </c>
      <c r="X32" s="57">
        <f>'WEEKLY COMPETITIVE REPORT'!Y32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REPORT'!E33</f>
        <v>0</v>
      </c>
      <c r="E33" s="4">
        <f>'WEEKLY COMPETITIVE REPORT'!F33</f>
        <v>0</v>
      </c>
      <c r="F33" s="38">
        <f>'WEEKLY COMPETITIVE REPORT'!G33</f>
        <v>0</v>
      </c>
      <c r="G33" s="38">
        <f>'WEEKLY COMPETITIVE REPORT'!H33</f>
        <v>0</v>
      </c>
      <c r="H33" s="15">
        <f>'WEEKLY COMPETITIVE REPORT'!I33/X4</f>
        <v>0</v>
      </c>
      <c r="I33" s="15">
        <f>'WEEKLY COMPETITIVE REPORT'!J33/X17</f>
        <v>0</v>
      </c>
      <c r="J33" s="23">
        <f>'WEEKLY COMPETITIVE REPORT'!K33</f>
        <v>0</v>
      </c>
      <c r="K33" s="23">
        <f>'WEEKLY COMPETITIVE REPORT'!L33</f>
        <v>0</v>
      </c>
      <c r="L33" s="65">
        <f>'WEEKLY COMPETITIVE REPORT'!M33</f>
        <v>0</v>
      </c>
      <c r="M33" s="15" t="e">
        <f>#N/A</f>
        <v>#N/A</v>
      </c>
      <c r="N33" s="38">
        <f>'WEEKLY COMPETITIVE REPORT'!O33</f>
        <v>0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>
        <f>'WEEKLY COMPETITIVE REPORT'!T33</f>
        <v>0</v>
      </c>
      <c r="T33" s="15">
        <f>'WEEKLY COMPETITIVE REPORT'!U33/X4</f>
        <v>0</v>
      </c>
      <c r="U33" s="15" t="e">
        <f>#N/A</f>
        <v>#N/A</v>
      </c>
      <c r="V33" s="26">
        <f>'WEEKLY COMPETITIVE REPORT'!W33/X4</f>
        <v>0</v>
      </c>
      <c r="W33" s="23">
        <f>'WEEKLY COMPETITIVE REPORT'!X33</f>
        <v>0</v>
      </c>
      <c r="X33" s="57">
        <f>'WEEKLY COMPETITIVE REPORT'!Y33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198</v>
      </c>
      <c r="H34" s="33">
        <f>SUM(H14:H33)</f>
        <v>63932.81725186618</v>
      </c>
      <c r="I34" s="32">
        <f>SUM(I14:I33)</f>
        <v>110453.75824886173</v>
      </c>
      <c r="J34" s="32">
        <f>SUM(J14:J33)</f>
        <v>8325</v>
      </c>
      <c r="K34" s="32">
        <f>SUM(K14:K33)</f>
        <v>14426</v>
      </c>
      <c r="L34" s="65">
        <f>'WEEKLY COMPETITIVE REPORT'!M34</f>
        <v>-44.135623520316955</v>
      </c>
      <c r="M34" s="33">
        <f>H34/G34</f>
        <v>322.89301642356656</v>
      </c>
      <c r="N34" s="41">
        <f>'WEEKLY COMPETITIVE REPORT'!O34</f>
        <v>198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1872420.5142383194</v>
      </c>
      <c r="W34" s="32">
        <f>SUM(W14:W33)</f>
        <v>0</v>
      </c>
      <c r="X34" s="36">
        <f>SUM(X14:X33)</f>
        <v>204022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2009-10-05T11:17:33Z</cp:lastPrinted>
  <dcterms:created xsi:type="dcterms:W3CDTF">1998-07-08T11:15:35Z</dcterms:created>
  <dcterms:modified xsi:type="dcterms:W3CDTF">2014-06-09T11:08:46Z</dcterms:modified>
  <cp:category/>
  <cp:version/>
  <cp:contentType/>
  <cp:contentStatus/>
</cp:coreProperties>
</file>