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70" windowWidth="19320" windowHeight="98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<sst xmlns="http://schemas.openxmlformats.org/spreadsheetml/2006/main" count="225" uniqueCount="79">
  <si>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</si>
  <si>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</si>
  <si>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</si>
  <si>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</si>
  <si>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</si>
  <si>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</si>
  <si>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</si>
  <si>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</si>
  <si>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</si>
  <si>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</si>
  <si>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</si>
  <si>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</si>
  <si>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</si>
  <si>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</si>
  <si>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</si>
  <si>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</si>
  <si>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</si>
  <si>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</si>
  <si>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</si>
  <si>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</si>
  <si>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</si>
  <si>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</si>
  <si>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</si>
  <si>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</si>
  <si>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</si>
  <si>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</si>
  <si>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</si>
  <si>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</si>
  <si>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</si>
  <si>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</si>
  <si>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</si>
  <si>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</si>
  <si>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</si>
  <si>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</si>
  <si>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</si>
  <si>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</si>
  <si>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</si>
  <si>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</si>
  <si>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</si>
  <si>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</si>
  <si>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</si>
  <si>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</si>
  <si>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Blitz</t>
  </si>
  <si>
    <t xml:space="preserve">Weekend </t>
  </si>
  <si>
    <t>INDEP</t>
  </si>
  <si>
    <t>All amounts in Euro (L.C.)</t>
  </si>
  <si>
    <t>All amounts in $ US</t>
  </si>
  <si>
    <t>WDI</t>
  </si>
  <si>
    <t>CENEX</t>
  </si>
  <si>
    <t>UNI</t>
  </si>
  <si>
    <t>WB</t>
  </si>
  <si>
    <t>PAR</t>
  </si>
  <si>
    <t>SONY</t>
  </si>
  <si>
    <t>New</t>
  </si>
  <si>
    <t>REMEMBER ME</t>
  </si>
  <si>
    <t>BACK UP PLAN</t>
  </si>
  <si>
    <t>ROBIN HOOD</t>
  </si>
  <si>
    <t>PRINCE OF PERSIA</t>
  </si>
  <si>
    <t>SHREK FOREVER AFTER</t>
  </si>
  <si>
    <t>SEX AND THE CITY 2</t>
  </si>
  <si>
    <t>local title</t>
  </si>
  <si>
    <t>SEKS V MESTU 2</t>
  </si>
  <si>
    <t>SHREK ZA VEDNO</t>
  </si>
  <si>
    <t>PERZIJSKI PRINC: Sipine casa</t>
  </si>
  <si>
    <t>REZERVNI NACRT</t>
  </si>
  <si>
    <t>NE POZABI ME</t>
  </si>
  <si>
    <t>MILK OF SORROW</t>
  </si>
  <si>
    <t>MLEKO BRIDKOSTI</t>
  </si>
  <si>
    <t>THE LAST SONG</t>
  </si>
  <si>
    <t>POSLEDNJA PESEM</t>
  </si>
  <si>
    <t>24 - Jun</t>
  </si>
  <si>
    <t>25 - Jun</t>
  </si>
  <si>
    <t>27 - Jun</t>
  </si>
  <si>
    <t>30 - Jun</t>
  </si>
  <si>
    <t>A NIGHTMARE ON ELM STREET</t>
  </si>
  <si>
    <t>MORA V ULICI BRESTOV</t>
  </si>
  <si>
    <t>KILLERS</t>
  </si>
  <si>
    <t>MORILCI</t>
  </si>
  <si>
    <t>FIVIA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</si>
</sst>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" fontId="5" fillId="0" borderId="33" xfId="0" applyNumberFormat="1" applyFont="1" applyBorder="1" applyAlignment="1" quotePrefix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K24" sqref="K2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7" t="s">
        <v>1</v>
      </c>
      <c r="D4" s="7"/>
      <c r="E4" s="9"/>
      <c r="F4" s="9"/>
      <c r="G4" s="20" t="s">
        <v>2</v>
      </c>
      <c r="H4" s="21"/>
      <c r="I4" s="21"/>
      <c r="J4" s="21"/>
      <c r="K4" s="91" t="s">
        <v>71</v>
      </c>
      <c r="L4" s="21"/>
      <c r="M4" s="90" t="s">
        <v>72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4">
        <v>0.8055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9" t="s">
        <v>70</v>
      </c>
      <c r="L5" s="8"/>
      <c r="M5" s="94" t="s">
        <v>73</v>
      </c>
      <c r="N5" s="27"/>
      <c r="O5" s="9"/>
      <c r="P5" s="9"/>
      <c r="Q5" s="9"/>
      <c r="R5" s="9"/>
      <c r="S5" s="9"/>
      <c r="T5" s="9"/>
      <c r="U5" s="30"/>
      <c r="V5" s="30"/>
      <c r="W5" s="73"/>
      <c r="X5" s="21"/>
      <c r="Y5" s="72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43</v>
      </c>
      <c r="I7" s="9"/>
      <c r="J7" s="10" t="s">
        <v>6</v>
      </c>
      <c r="K7" s="42">
        <v>26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6">
        <v>40357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45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60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5">
        <v>1</v>
      </c>
      <c r="B14" s="75">
        <v>1</v>
      </c>
      <c r="C14" s="4" t="s">
        <v>58</v>
      </c>
      <c r="D14" s="4" t="s">
        <v>62</v>
      </c>
      <c r="E14" s="16" t="s">
        <v>51</v>
      </c>
      <c r="F14" s="16" t="s">
        <v>35</v>
      </c>
      <c r="G14" s="38">
        <v>5</v>
      </c>
      <c r="H14" s="38">
        <v>26</v>
      </c>
      <c r="I14" s="15">
        <v>21332</v>
      </c>
      <c r="J14" s="15">
        <v>67364</v>
      </c>
      <c r="K14" s="100">
        <v>4240</v>
      </c>
      <c r="L14" s="100">
        <v>13253</v>
      </c>
      <c r="M14" s="65">
        <f>(I14/J14*100)-100</f>
        <v>-68.33323436850543</v>
      </c>
      <c r="N14" s="15">
        <f aca="true" t="shared" si="0" ref="N14:N23">I14/H14</f>
        <v>820.4615384615385</v>
      </c>
      <c r="O14" s="76">
        <v>26</v>
      </c>
      <c r="P14" s="88"/>
      <c r="Q14" s="15"/>
      <c r="R14" s="88"/>
      <c r="S14" s="15"/>
      <c r="T14" s="67" t="e">
        <f>(P14/Q14*100)-100</f>
        <v>#DIV/0!</v>
      </c>
      <c r="U14" s="77"/>
      <c r="V14" s="15">
        <f aca="true" t="shared" si="1" ref="V14:V23">P14/O14</f>
        <v>0</v>
      </c>
      <c r="W14" s="77">
        <v>434826</v>
      </c>
      <c r="X14" s="77"/>
      <c r="Y14" s="78">
        <v>94217</v>
      </c>
    </row>
    <row r="15" spans="1:25" ht="12.75">
      <c r="A15" s="75">
        <v>2</v>
      </c>
      <c r="B15" s="75" t="s">
        <v>53</v>
      </c>
      <c r="C15" s="4" t="s">
        <v>76</v>
      </c>
      <c r="D15" s="4" t="s">
        <v>77</v>
      </c>
      <c r="E15" s="16" t="s">
        <v>44</v>
      </c>
      <c r="F15" s="16" t="s">
        <v>78</v>
      </c>
      <c r="G15" s="38">
        <v>1</v>
      </c>
      <c r="H15" s="38">
        <v>6</v>
      </c>
      <c r="I15" s="15">
        <v>13123</v>
      </c>
      <c r="J15" s="15"/>
      <c r="K15" s="15">
        <v>2740</v>
      </c>
      <c r="L15" s="15"/>
      <c r="M15" s="65"/>
      <c r="N15" s="15">
        <f t="shared" si="0"/>
        <v>2187.1666666666665</v>
      </c>
      <c r="O15" s="39">
        <v>6</v>
      </c>
      <c r="P15" s="15"/>
      <c r="Q15" s="15"/>
      <c r="R15" s="15"/>
      <c r="S15" s="15"/>
      <c r="T15" s="67"/>
      <c r="U15" s="79"/>
      <c r="V15" s="15">
        <f t="shared" si="1"/>
        <v>0</v>
      </c>
      <c r="W15" s="79">
        <v>16993</v>
      </c>
      <c r="X15" s="79"/>
      <c r="Y15" s="80">
        <v>3655</v>
      </c>
    </row>
    <row r="16" spans="1:25" ht="12.75">
      <c r="A16" s="75">
        <v>3</v>
      </c>
      <c r="B16" s="75">
        <v>2</v>
      </c>
      <c r="C16" s="4" t="s">
        <v>59</v>
      </c>
      <c r="D16" s="4" t="s">
        <v>61</v>
      </c>
      <c r="E16" s="16" t="s">
        <v>50</v>
      </c>
      <c r="F16" s="16" t="s">
        <v>42</v>
      </c>
      <c r="G16" s="38">
        <v>4</v>
      </c>
      <c r="H16" s="38">
        <v>17</v>
      </c>
      <c r="I16" s="25">
        <v>12256</v>
      </c>
      <c r="J16" s="25">
        <v>40466</v>
      </c>
      <c r="K16" s="25">
        <v>2498</v>
      </c>
      <c r="L16" s="25">
        <v>8241</v>
      </c>
      <c r="M16" s="65">
        <f>(I16/J16*100)-100</f>
        <v>-69.71284535165324</v>
      </c>
      <c r="N16" s="15">
        <f t="shared" si="0"/>
        <v>720.9411764705883</v>
      </c>
      <c r="O16" s="76">
        <v>17</v>
      </c>
      <c r="P16" s="15"/>
      <c r="Q16" s="15"/>
      <c r="R16" s="15"/>
      <c r="S16" s="15"/>
      <c r="T16" s="67" t="e">
        <f>(P16/Q16*100)-100</f>
        <v>#DIV/0!</v>
      </c>
      <c r="U16" s="79"/>
      <c r="V16" s="15">
        <f t="shared" si="1"/>
        <v>0</v>
      </c>
      <c r="W16" s="79">
        <v>273754</v>
      </c>
      <c r="X16" s="81"/>
      <c r="Y16" s="80">
        <v>59906</v>
      </c>
    </row>
    <row r="17" spans="1:25" ht="12.75">
      <c r="A17" s="75">
        <v>4</v>
      </c>
      <c r="B17" s="75" t="s">
        <v>53</v>
      </c>
      <c r="C17" s="4" t="s">
        <v>74</v>
      </c>
      <c r="D17" s="4" t="s">
        <v>75</v>
      </c>
      <c r="E17" s="16" t="s">
        <v>50</v>
      </c>
      <c r="F17" s="16" t="s">
        <v>42</v>
      </c>
      <c r="G17" s="38">
        <v>1</v>
      </c>
      <c r="H17" s="38">
        <v>6</v>
      </c>
      <c r="I17" s="25">
        <v>6929</v>
      </c>
      <c r="J17" s="25"/>
      <c r="K17" s="25">
        <v>1434</v>
      </c>
      <c r="L17" s="25"/>
      <c r="M17" s="65"/>
      <c r="N17" s="15">
        <f t="shared" si="0"/>
        <v>1154.8333333333333</v>
      </c>
      <c r="O17" s="76">
        <v>6</v>
      </c>
      <c r="P17" s="88"/>
      <c r="Q17" s="88"/>
      <c r="R17" s="15"/>
      <c r="S17" s="15"/>
      <c r="T17" s="67"/>
      <c r="U17" s="79"/>
      <c r="V17" s="15">
        <f t="shared" si="1"/>
        <v>0</v>
      </c>
      <c r="W17" s="79">
        <v>10796</v>
      </c>
      <c r="X17" s="81"/>
      <c r="Y17" s="80">
        <v>2425</v>
      </c>
    </row>
    <row r="18" spans="1:25" ht="13.5" customHeight="1">
      <c r="A18" s="75">
        <v>5</v>
      </c>
      <c r="B18" s="75">
        <v>4</v>
      </c>
      <c r="C18" s="4" t="s">
        <v>57</v>
      </c>
      <c r="D18" s="4" t="s">
        <v>63</v>
      </c>
      <c r="E18" s="16" t="s">
        <v>47</v>
      </c>
      <c r="F18" s="16" t="s">
        <v>48</v>
      </c>
      <c r="G18" s="38">
        <v>6</v>
      </c>
      <c r="H18" s="38">
        <v>12</v>
      </c>
      <c r="I18" s="25">
        <v>6156</v>
      </c>
      <c r="J18" s="25">
        <v>13645</v>
      </c>
      <c r="K18" s="102">
        <v>1262</v>
      </c>
      <c r="L18" s="102">
        <v>2920</v>
      </c>
      <c r="M18" s="65">
        <f aca="true" t="shared" si="2" ref="M18:M23">(I18/J18*100)-100</f>
        <v>-54.88457310370099</v>
      </c>
      <c r="N18" s="15">
        <f t="shared" si="0"/>
        <v>513</v>
      </c>
      <c r="O18" s="76">
        <v>12</v>
      </c>
      <c r="P18" s="88"/>
      <c r="Q18" s="88"/>
      <c r="R18" s="15"/>
      <c r="S18" s="15"/>
      <c r="T18" s="67" t="e">
        <f aca="true" t="shared" si="3" ref="T18:T23">(P18/Q18*100)-100</f>
        <v>#DIV/0!</v>
      </c>
      <c r="U18" s="79"/>
      <c r="V18" s="15">
        <f t="shared" si="1"/>
        <v>0</v>
      </c>
      <c r="W18" s="79">
        <v>139783</v>
      </c>
      <c r="X18" s="95"/>
      <c r="Y18" s="80">
        <v>32549</v>
      </c>
    </row>
    <row r="19" spans="1:25" ht="12.75">
      <c r="A19" s="75">
        <v>6</v>
      </c>
      <c r="B19" s="75">
        <v>3</v>
      </c>
      <c r="C19" s="4" t="s">
        <v>56</v>
      </c>
      <c r="D19" s="4" t="s">
        <v>56</v>
      </c>
      <c r="E19" s="16" t="s">
        <v>49</v>
      </c>
      <c r="F19" s="16" t="s">
        <v>35</v>
      </c>
      <c r="G19" s="38">
        <v>7</v>
      </c>
      <c r="H19" s="38">
        <v>15</v>
      </c>
      <c r="I19" s="25">
        <v>4902</v>
      </c>
      <c r="J19" s="25">
        <v>14062</v>
      </c>
      <c r="K19" s="23">
        <v>951</v>
      </c>
      <c r="L19" s="23">
        <v>2750</v>
      </c>
      <c r="M19" s="65">
        <f t="shared" si="2"/>
        <v>-65.14009387000426</v>
      </c>
      <c r="N19" s="15">
        <f t="shared" si="0"/>
        <v>326.8</v>
      </c>
      <c r="O19" s="76">
        <v>15</v>
      </c>
      <c r="P19" s="15"/>
      <c r="Q19" s="15"/>
      <c r="R19" s="15"/>
      <c r="S19" s="15"/>
      <c r="T19" s="67" t="e">
        <f t="shared" si="3"/>
        <v>#DIV/0!</v>
      </c>
      <c r="U19" s="96"/>
      <c r="V19" s="15">
        <f t="shared" si="1"/>
        <v>0</v>
      </c>
      <c r="W19" s="79">
        <v>300177</v>
      </c>
      <c r="X19" s="95"/>
      <c r="Y19" s="80">
        <v>66675</v>
      </c>
    </row>
    <row r="20" spans="1:25" ht="12.75">
      <c r="A20" s="75">
        <v>7</v>
      </c>
      <c r="B20" s="75">
        <v>5</v>
      </c>
      <c r="C20" s="4" t="s">
        <v>68</v>
      </c>
      <c r="D20" s="4" t="s">
        <v>69</v>
      </c>
      <c r="E20" s="16" t="s">
        <v>47</v>
      </c>
      <c r="F20" s="16" t="s">
        <v>48</v>
      </c>
      <c r="G20" s="38">
        <v>2</v>
      </c>
      <c r="H20" s="38">
        <v>6</v>
      </c>
      <c r="I20" s="25">
        <v>3405</v>
      </c>
      <c r="J20" s="25">
        <v>11420</v>
      </c>
      <c r="K20" s="25">
        <v>731</v>
      </c>
      <c r="L20" s="25">
        <v>2455</v>
      </c>
      <c r="M20" s="65">
        <f t="shared" si="2"/>
        <v>-70.18388791593695</v>
      </c>
      <c r="N20" s="15">
        <f t="shared" si="0"/>
        <v>567.5</v>
      </c>
      <c r="O20" s="76">
        <v>6</v>
      </c>
      <c r="P20" s="15"/>
      <c r="Q20" s="15"/>
      <c r="R20" s="15"/>
      <c r="S20" s="15"/>
      <c r="T20" s="67" t="e">
        <f t="shared" si="3"/>
        <v>#DIV/0!</v>
      </c>
      <c r="U20" s="79"/>
      <c r="V20" s="15">
        <f t="shared" si="1"/>
        <v>0</v>
      </c>
      <c r="W20" s="79">
        <v>25708</v>
      </c>
      <c r="X20" s="70"/>
      <c r="Y20" s="80">
        <v>6142</v>
      </c>
    </row>
    <row r="21" spans="1:25" ht="12.75">
      <c r="A21" s="75">
        <v>8</v>
      </c>
      <c r="B21" s="75">
        <v>6</v>
      </c>
      <c r="C21" s="4" t="s">
        <v>55</v>
      </c>
      <c r="D21" s="4" t="s">
        <v>64</v>
      </c>
      <c r="E21" s="16" t="s">
        <v>52</v>
      </c>
      <c r="F21" s="16" t="s">
        <v>41</v>
      </c>
      <c r="G21" s="38">
        <v>8</v>
      </c>
      <c r="H21" s="38">
        <v>7</v>
      </c>
      <c r="I21" s="15">
        <v>2998</v>
      </c>
      <c r="J21" s="15">
        <v>6335</v>
      </c>
      <c r="K21" s="15">
        <v>662</v>
      </c>
      <c r="L21" s="15">
        <v>1347</v>
      </c>
      <c r="M21" s="65">
        <f t="shared" si="2"/>
        <v>-52.675611681136544</v>
      </c>
      <c r="N21" s="15">
        <f t="shared" si="0"/>
        <v>428.2857142857143</v>
      </c>
      <c r="O21" s="76">
        <v>7</v>
      </c>
      <c r="P21" s="15"/>
      <c r="Q21" s="15"/>
      <c r="R21" s="15"/>
      <c r="S21" s="15"/>
      <c r="T21" s="67" t="e">
        <f t="shared" si="3"/>
        <v>#DIV/0!</v>
      </c>
      <c r="U21" s="79"/>
      <c r="V21" s="15">
        <f t="shared" si="1"/>
        <v>0</v>
      </c>
      <c r="W21" s="79">
        <v>117563</v>
      </c>
      <c r="X21" s="81"/>
      <c r="Y21" s="80">
        <v>26668</v>
      </c>
    </row>
    <row r="22" spans="1:25" ht="12.75">
      <c r="A22" s="75">
        <v>9</v>
      </c>
      <c r="B22" s="75">
        <v>9</v>
      </c>
      <c r="C22" s="4" t="s">
        <v>66</v>
      </c>
      <c r="D22" s="4" t="s">
        <v>67</v>
      </c>
      <c r="E22" s="16" t="s">
        <v>44</v>
      </c>
      <c r="F22" s="16" t="s">
        <v>41</v>
      </c>
      <c r="G22" s="38">
        <v>3</v>
      </c>
      <c r="H22" s="38">
        <v>1</v>
      </c>
      <c r="I22" s="15">
        <v>226</v>
      </c>
      <c r="J22" s="15">
        <v>393</v>
      </c>
      <c r="K22" s="23">
        <v>47</v>
      </c>
      <c r="L22" s="23">
        <v>84</v>
      </c>
      <c r="M22" s="65">
        <f t="shared" si="2"/>
        <v>-42.49363867684478</v>
      </c>
      <c r="N22" s="15">
        <f t="shared" si="0"/>
        <v>226</v>
      </c>
      <c r="O22" s="38">
        <v>1</v>
      </c>
      <c r="P22" s="93"/>
      <c r="Q22" s="93"/>
      <c r="R22" s="23"/>
      <c r="S22" s="23"/>
      <c r="T22" s="67" t="e">
        <f t="shared" si="3"/>
        <v>#DIV/0!</v>
      </c>
      <c r="U22" s="79"/>
      <c r="V22" s="15">
        <f t="shared" si="1"/>
        <v>0</v>
      </c>
      <c r="W22" s="79">
        <v>2802</v>
      </c>
      <c r="X22" s="26"/>
      <c r="Y22" s="80">
        <v>767</v>
      </c>
    </row>
    <row r="23" spans="1:25" ht="12.75">
      <c r="A23" s="75">
        <v>10</v>
      </c>
      <c r="B23" s="75">
        <v>10</v>
      </c>
      <c r="C23" s="4" t="s">
        <v>54</v>
      </c>
      <c r="D23" s="4" t="s">
        <v>65</v>
      </c>
      <c r="E23" s="16" t="s">
        <v>44</v>
      </c>
      <c r="F23" s="16" t="s">
        <v>42</v>
      </c>
      <c r="G23" s="38">
        <v>11</v>
      </c>
      <c r="H23" s="38">
        <v>6</v>
      </c>
      <c r="I23" s="15">
        <v>90</v>
      </c>
      <c r="J23" s="15">
        <v>113</v>
      </c>
      <c r="K23" s="15">
        <v>36</v>
      </c>
      <c r="L23" s="15">
        <v>39</v>
      </c>
      <c r="M23" s="65">
        <f t="shared" si="2"/>
        <v>-20.35398230088495</v>
      </c>
      <c r="N23" s="15">
        <f t="shared" si="0"/>
        <v>15</v>
      </c>
      <c r="O23" s="39">
        <v>6</v>
      </c>
      <c r="P23" s="15"/>
      <c r="Q23" s="15"/>
      <c r="R23" s="15"/>
      <c r="S23" s="15"/>
      <c r="T23" s="67" t="e">
        <f t="shared" si="3"/>
        <v>#DIV/0!</v>
      </c>
      <c r="U23" s="79"/>
      <c r="V23" s="15">
        <f t="shared" si="1"/>
        <v>0</v>
      </c>
      <c r="W23" s="79">
        <v>50526</v>
      </c>
      <c r="X23" s="81"/>
      <c r="Y23" s="80">
        <v>12076</v>
      </c>
    </row>
    <row r="24" spans="1:25" ht="12.75">
      <c r="A24" s="75">
        <v>11</v>
      </c>
      <c r="B24" s="75"/>
      <c r="C24" s="4"/>
      <c r="D24" s="4"/>
      <c r="E24" s="16"/>
      <c r="F24" s="16"/>
      <c r="G24" s="38"/>
      <c r="H24" s="38"/>
      <c r="I24" s="25"/>
      <c r="J24" s="25"/>
      <c r="K24" s="99"/>
      <c r="L24" s="99"/>
      <c r="M24" s="65"/>
      <c r="N24" s="15"/>
      <c r="O24" s="76"/>
      <c r="P24" s="15"/>
      <c r="Q24" s="15"/>
      <c r="R24" s="15"/>
      <c r="S24" s="15"/>
      <c r="T24" s="67"/>
      <c r="U24" s="79"/>
      <c r="V24" s="15"/>
      <c r="W24" s="79"/>
      <c r="X24" s="81"/>
      <c r="Y24" s="80"/>
    </row>
    <row r="25" spans="1:25" ht="12.75" customHeight="1">
      <c r="A25" s="75">
        <v>12</v>
      </c>
      <c r="B25" s="75"/>
      <c r="C25" s="4"/>
      <c r="D25" s="4"/>
      <c r="E25" s="16"/>
      <c r="F25" s="16"/>
      <c r="G25" s="38"/>
      <c r="H25" s="38"/>
      <c r="I25" s="25"/>
      <c r="J25" s="25"/>
      <c r="K25" s="15"/>
      <c r="L25" s="15"/>
      <c r="M25" s="65"/>
      <c r="N25" s="15"/>
      <c r="O25" s="76"/>
      <c r="P25" s="15"/>
      <c r="Q25" s="15"/>
      <c r="R25" s="15"/>
      <c r="S25" s="15"/>
      <c r="T25" s="67"/>
      <c r="U25" s="79"/>
      <c r="V25" s="15"/>
      <c r="W25" s="79"/>
      <c r="X25" s="81"/>
      <c r="Y25" s="80"/>
    </row>
    <row r="26" spans="1:25" ht="12.75" customHeight="1">
      <c r="A26" s="75">
        <v>13</v>
      </c>
      <c r="B26" s="75"/>
      <c r="C26" s="97"/>
      <c r="D26" s="97"/>
      <c r="E26" s="16"/>
      <c r="F26" s="16"/>
      <c r="G26" s="38"/>
      <c r="H26" s="38"/>
      <c r="I26" s="25"/>
      <c r="J26" s="25"/>
      <c r="K26" s="25"/>
      <c r="L26" s="25"/>
      <c r="M26" s="65"/>
      <c r="N26" s="15"/>
      <c r="O26" s="76"/>
      <c r="P26" s="88"/>
      <c r="Q26" s="88"/>
      <c r="R26" s="88"/>
      <c r="S26" s="88"/>
      <c r="T26" s="67"/>
      <c r="U26" s="79"/>
      <c r="V26" s="15"/>
      <c r="W26" s="79"/>
      <c r="X26" s="70"/>
      <c r="Y26" s="80"/>
    </row>
    <row r="27" spans="1:25" ht="12.75">
      <c r="A27" s="75">
        <v>14</v>
      </c>
      <c r="B27" s="75"/>
      <c r="C27" s="4"/>
      <c r="D27" s="4"/>
      <c r="E27" s="16"/>
      <c r="F27" s="16"/>
      <c r="G27" s="38"/>
      <c r="H27" s="38"/>
      <c r="I27" s="15"/>
      <c r="J27" s="15"/>
      <c r="K27" s="15"/>
      <c r="L27" s="15"/>
      <c r="M27" s="65"/>
      <c r="N27" s="15"/>
      <c r="O27" s="76"/>
      <c r="P27" s="15"/>
      <c r="Q27" s="15"/>
      <c r="R27" s="15"/>
      <c r="S27" s="15"/>
      <c r="T27" s="67"/>
      <c r="U27" s="79"/>
      <c r="V27" s="15"/>
      <c r="W27" s="79"/>
      <c r="X27" s="81"/>
      <c r="Y27" s="80"/>
    </row>
    <row r="28" spans="1:25" ht="12.75">
      <c r="A28" s="75">
        <v>15</v>
      </c>
      <c r="B28" s="75"/>
      <c r="C28" s="4"/>
      <c r="D28" s="4"/>
      <c r="E28" s="16"/>
      <c r="F28" s="16"/>
      <c r="G28" s="38"/>
      <c r="H28" s="38"/>
      <c r="I28" s="101"/>
      <c r="J28" s="101"/>
      <c r="K28" s="103"/>
      <c r="L28" s="103"/>
      <c r="M28" s="65"/>
      <c r="N28" s="15"/>
      <c r="O28" s="76"/>
      <c r="P28" s="15"/>
      <c r="Q28" s="15"/>
      <c r="R28" s="15"/>
      <c r="S28" s="15"/>
      <c r="T28" s="67"/>
      <c r="U28" s="79"/>
      <c r="V28" s="15"/>
      <c r="W28" s="79"/>
      <c r="X28" s="25"/>
      <c r="Y28" s="80"/>
    </row>
    <row r="29" spans="1:25" ht="12.75">
      <c r="A29" s="75">
        <v>16</v>
      </c>
      <c r="B29" s="75"/>
      <c r="C29" s="4"/>
      <c r="D29" s="4"/>
      <c r="E29" s="16"/>
      <c r="F29" s="16"/>
      <c r="G29" s="38"/>
      <c r="H29" s="38"/>
      <c r="I29" s="15"/>
      <c r="J29" s="15"/>
      <c r="K29" s="25"/>
      <c r="L29" s="25"/>
      <c r="M29" s="65"/>
      <c r="N29" s="15"/>
      <c r="O29" s="39"/>
      <c r="P29" s="15"/>
      <c r="Q29" s="15"/>
      <c r="R29" s="15"/>
      <c r="S29" s="15"/>
      <c r="T29" s="67"/>
      <c r="U29" s="79"/>
      <c r="V29" s="15"/>
      <c r="W29" s="79"/>
      <c r="X29" s="95"/>
      <c r="Y29" s="80"/>
    </row>
    <row r="30" spans="1:25" ht="12.75">
      <c r="A30" s="75">
        <v>17</v>
      </c>
      <c r="B30" s="75"/>
      <c r="C30" s="4"/>
      <c r="D30" s="4"/>
      <c r="E30" s="16"/>
      <c r="F30" s="16"/>
      <c r="G30" s="38"/>
      <c r="H30" s="38"/>
      <c r="I30" s="25"/>
      <c r="J30" s="25"/>
      <c r="K30" s="25"/>
      <c r="L30" s="25"/>
      <c r="M30" s="65"/>
      <c r="N30" s="15"/>
      <c r="O30" s="76"/>
      <c r="P30" s="15"/>
      <c r="Q30" s="15"/>
      <c r="R30" s="15"/>
      <c r="S30" s="15"/>
      <c r="T30" s="67"/>
      <c r="U30" s="79"/>
      <c r="V30" s="15"/>
      <c r="W30" s="79"/>
      <c r="X30" s="79"/>
      <c r="Y30" s="80"/>
    </row>
    <row r="31" spans="1:25" ht="12.75">
      <c r="A31" s="75">
        <v>18</v>
      </c>
      <c r="B31" s="75"/>
      <c r="C31" s="4"/>
      <c r="D31" s="4"/>
      <c r="E31" s="16"/>
      <c r="F31" s="16"/>
      <c r="G31" s="38"/>
      <c r="H31" s="38"/>
      <c r="I31" s="15"/>
      <c r="J31" s="15"/>
      <c r="K31" s="102"/>
      <c r="L31" s="102"/>
      <c r="M31" s="65"/>
      <c r="N31" s="15"/>
      <c r="O31" s="39"/>
      <c r="P31" s="88"/>
      <c r="Q31" s="88"/>
      <c r="R31" s="15"/>
      <c r="S31" s="15"/>
      <c r="T31" s="67"/>
      <c r="U31" s="100"/>
      <c r="V31" s="15"/>
      <c r="W31" s="79"/>
      <c r="X31" s="79"/>
      <c r="Y31" s="80"/>
    </row>
    <row r="32" spans="1:25" ht="12.75">
      <c r="A32" s="75">
        <v>19</v>
      </c>
      <c r="B32" s="75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5"/>
      <c r="N32" s="15"/>
      <c r="O32" s="39"/>
      <c r="P32" s="15"/>
      <c r="Q32" s="15"/>
      <c r="R32" s="15"/>
      <c r="S32" s="15"/>
      <c r="T32" s="67"/>
      <c r="U32" s="15"/>
      <c r="V32" s="15"/>
      <c r="W32" s="79"/>
      <c r="X32" s="79"/>
      <c r="Y32" s="80"/>
    </row>
    <row r="33" spans="1:25" ht="13.5" thickBot="1">
      <c r="A33" s="51">
        <v>20</v>
      </c>
      <c r="B33" s="75"/>
      <c r="C33" s="4"/>
      <c r="D33" s="4"/>
      <c r="E33" s="16"/>
      <c r="F33" s="16"/>
      <c r="G33" s="38"/>
      <c r="H33" s="38"/>
      <c r="I33" s="15"/>
      <c r="J33" s="15"/>
      <c r="K33" s="99"/>
      <c r="L33" s="99"/>
      <c r="M33" s="65"/>
      <c r="N33" s="15"/>
      <c r="O33" s="98"/>
      <c r="P33" s="92"/>
      <c r="Q33" s="92"/>
      <c r="R33" s="92"/>
      <c r="S33" s="92"/>
      <c r="T33" s="67"/>
      <c r="U33" s="85"/>
      <c r="V33" s="15"/>
      <c r="W33" s="79"/>
      <c r="X33" s="85"/>
      <c r="Y33" s="80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102</v>
      </c>
      <c r="I34" s="32">
        <f>SUM(I14:I33)</f>
        <v>71417</v>
      </c>
      <c r="J34" s="32">
        <v>157149</v>
      </c>
      <c r="K34" s="32">
        <f>SUM(K14:K33)</f>
        <v>14601</v>
      </c>
      <c r="L34" s="32">
        <v>31782</v>
      </c>
      <c r="M34" s="71">
        <f>(I34/J34*100)-100</f>
        <v>-54.554594684025986</v>
      </c>
      <c r="N34" s="33">
        <f>I34/H34</f>
        <v>700.1666666666666</v>
      </c>
      <c r="O34" s="35">
        <f>SUM(O14:O33)</f>
        <v>102</v>
      </c>
      <c r="P34" s="32">
        <f>SUM(P14:P33)</f>
        <v>0</v>
      </c>
      <c r="Q34" s="32"/>
      <c r="R34" s="32">
        <f>SUM(R14:R33)</f>
        <v>0</v>
      </c>
      <c r="S34" s="32"/>
      <c r="T34" s="71" t="e">
        <f>(P34/Q34*100)-100</f>
        <v>#DIV/0!</v>
      </c>
      <c r="U34" s="82">
        <f>SUM(U14:U33)</f>
        <v>0</v>
      </c>
      <c r="V34" s="33">
        <f>P34/O34</f>
        <v>0</v>
      </c>
      <c r="W34" s="84">
        <f>SUM(W14:W33)</f>
        <v>1372928</v>
      </c>
      <c r="X34" s="83">
        <f>SUM(X14:X33)</f>
        <v>0</v>
      </c>
      <c r="Y34" s="36">
        <f>SUM(Y14:Y33)</f>
        <v>305080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25 - Jun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4">
        <f>'WEEKLY COMPETITIVE REPORT'!Y4</f>
        <v>0.8055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24 - Jun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26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40357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46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SHREK FOREVER AFTER</v>
      </c>
      <c r="D14" s="4" t="str">
        <f>'WEEKLY COMPETITIVE REPORT'!E14</f>
        <v>PAR</v>
      </c>
      <c r="E14" s="4" t="str">
        <f>'WEEKLY COMPETITIVE REPORT'!F14</f>
        <v>Karantanija</v>
      </c>
      <c r="F14" s="38">
        <f>'WEEKLY COMPETITIVE REPORT'!G14</f>
        <v>5</v>
      </c>
      <c r="G14" s="38">
        <f>'WEEKLY COMPETITIVE REPORT'!H14</f>
        <v>26</v>
      </c>
      <c r="H14" s="15">
        <f>'WEEKLY COMPETITIVE REPORT'!I14/X4</f>
        <v>26482.929857231535</v>
      </c>
      <c r="I14" s="15">
        <f>'WEEKLY COMPETITIVE REPORT'!J14/X4</f>
        <v>83630.0434512725</v>
      </c>
      <c r="J14" s="23">
        <f>'WEEKLY COMPETITIVE REPORT'!K14</f>
        <v>4240</v>
      </c>
      <c r="K14" s="23">
        <f>'WEEKLY COMPETITIVE REPORT'!L14</f>
        <v>13253</v>
      </c>
      <c r="L14" s="65">
        <f>'WEEKLY COMPETITIVE REPORT'!M14</f>
        <v>-68.33323436850543</v>
      </c>
      <c r="M14" s="15">
        <f aca="true" t="shared" si="0" ref="M14:M20">H14/G14</f>
        <v>1018.5742252781359</v>
      </c>
      <c r="N14" s="38">
        <f>'WEEKLY COMPETITIVE REPORT'!O14</f>
        <v>26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539821.2290502794</v>
      </c>
      <c r="W14" s="23">
        <f>'WEEKLY COMPETITIVE REPORT'!X14</f>
        <v>0</v>
      </c>
      <c r="X14" s="57">
        <f>'WEEKLY COMPETITIVE REPORT'!Y14</f>
        <v>94217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KILLERS</v>
      </c>
      <c r="D15" s="4" t="str">
        <f>'WEEKLY COMPETITIVE REPORT'!E15</f>
        <v>INDEP</v>
      </c>
      <c r="E15" s="4" t="str">
        <f>'WEEKLY COMPETITIVE REPORT'!F15</f>
        <v>FIVIA</v>
      </c>
      <c r="F15" s="38">
        <f>'WEEKLY COMPETITIVE REPORT'!G15</f>
        <v>1</v>
      </c>
      <c r="G15" s="38">
        <f>'WEEKLY COMPETITIVE REPORT'!H15</f>
        <v>6</v>
      </c>
      <c r="H15" s="15">
        <f>'WEEKLY COMPETITIVE REPORT'!I15/X4</f>
        <v>16291.744258224706</v>
      </c>
      <c r="I15" s="15">
        <f>'WEEKLY COMPETITIVE REPORT'!J15/X4</f>
        <v>0</v>
      </c>
      <c r="J15" s="23">
        <f>'WEEKLY COMPETITIVE REPORT'!K15</f>
        <v>2740</v>
      </c>
      <c r="K15" s="23">
        <f>'WEEKLY COMPETITIVE REPORT'!L15</f>
        <v>0</v>
      </c>
      <c r="L15" s="65">
        <f>'WEEKLY COMPETITIVE REPORT'!M15</f>
        <v>0</v>
      </c>
      <c r="M15" s="15">
        <f t="shared" si="0"/>
        <v>2715.2907097041175</v>
      </c>
      <c r="N15" s="38">
        <f>'WEEKLY COMPETITIVE REPORT'!O15</f>
        <v>6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>
        <f>'WEEKLY COMPETITIVE REPORT'!T15</f>
        <v>0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21096.21353196772</v>
      </c>
      <c r="W15" s="23">
        <f>'WEEKLY COMPETITIVE REPORT'!X15</f>
        <v>0</v>
      </c>
      <c r="X15" s="57">
        <f>'WEEKLY COMPETITIVE REPORT'!Y15</f>
        <v>3655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SEX AND THE CITY 2</v>
      </c>
      <c r="D16" s="4" t="str">
        <f>'WEEKLY COMPETITIVE REPORT'!E16</f>
        <v>WB</v>
      </c>
      <c r="E16" s="4" t="str">
        <f>'WEEKLY COMPETITIVE REPORT'!F16</f>
        <v>Blitz</v>
      </c>
      <c r="F16" s="38">
        <f>'WEEKLY COMPETITIVE REPORT'!G16</f>
        <v>4</v>
      </c>
      <c r="G16" s="38">
        <f>'WEEKLY COMPETITIVE REPORT'!H16</f>
        <v>17</v>
      </c>
      <c r="H16" s="15">
        <f>'WEEKLY COMPETITIVE REPORT'!I16/X4</f>
        <v>15215.394165114836</v>
      </c>
      <c r="I16" s="15">
        <f>'WEEKLY COMPETITIVE REPORT'!J16/X4</f>
        <v>50237.11980136561</v>
      </c>
      <c r="J16" s="23">
        <f>'WEEKLY COMPETITIVE REPORT'!K16</f>
        <v>2498</v>
      </c>
      <c r="K16" s="23">
        <f>'WEEKLY COMPETITIVE REPORT'!L16</f>
        <v>8241</v>
      </c>
      <c r="L16" s="65">
        <f>'WEEKLY COMPETITIVE REPORT'!M16</f>
        <v>-69.71284535165324</v>
      </c>
      <c r="M16" s="15">
        <f t="shared" si="0"/>
        <v>895.0231861832257</v>
      </c>
      <c r="N16" s="38">
        <f>'WEEKLY COMPETITIVE REPORT'!O16</f>
        <v>17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339855.99006828055</v>
      </c>
      <c r="W16" s="23">
        <f>'WEEKLY COMPETITIVE REPORT'!X16</f>
        <v>0</v>
      </c>
      <c r="X16" s="57">
        <f>'WEEKLY COMPETITIVE REPORT'!Y16</f>
        <v>59906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A NIGHTMARE ON ELM STREET</v>
      </c>
      <c r="D17" s="4" t="str">
        <f>'WEEKLY COMPETITIVE REPORT'!E17</f>
        <v>WB</v>
      </c>
      <c r="E17" s="4" t="str">
        <f>'WEEKLY COMPETITIVE REPORT'!F17</f>
        <v>Blitz</v>
      </c>
      <c r="F17" s="38">
        <f>'WEEKLY COMPETITIVE REPORT'!G17</f>
        <v>1</v>
      </c>
      <c r="G17" s="38">
        <f>'WEEKLY COMPETITIVE REPORT'!H17</f>
        <v>6</v>
      </c>
      <c r="H17" s="15">
        <f>'WEEKLY COMPETITIVE REPORT'!I17/X4</f>
        <v>8602.110490378647</v>
      </c>
      <c r="I17" s="15">
        <f>'WEEKLY COMPETITIVE REPORT'!J17/X4</f>
        <v>0</v>
      </c>
      <c r="J17" s="23">
        <f>'WEEKLY COMPETITIVE REPORT'!K17</f>
        <v>1434</v>
      </c>
      <c r="K17" s="23">
        <f>'WEEKLY COMPETITIVE REPORT'!L17</f>
        <v>0</v>
      </c>
      <c r="L17" s="65">
        <f>'WEEKLY COMPETITIVE REPORT'!M17</f>
        <v>0</v>
      </c>
      <c r="M17" s="15">
        <f t="shared" si="0"/>
        <v>1433.6850817297745</v>
      </c>
      <c r="N17" s="38">
        <f>'WEEKLY COMPETITIVE REPORT'!O17</f>
        <v>6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>
        <f>'WEEKLY COMPETITIVE REPORT'!T17</f>
        <v>0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13402.855369335817</v>
      </c>
      <c r="W17" s="23">
        <f>'WEEKLY COMPETITIVE REPORT'!X17</f>
        <v>0</v>
      </c>
      <c r="X17" s="57">
        <f>'WEEKLY COMPETITIVE REPORT'!Y17</f>
        <v>2425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PRINCE OF PERSIA</v>
      </c>
      <c r="D18" s="4" t="str">
        <f>'WEEKLY COMPETITIVE REPORT'!E18</f>
        <v>WDI</v>
      </c>
      <c r="E18" s="4" t="str">
        <f>'WEEKLY COMPETITIVE REPORT'!F18</f>
        <v>CENEX</v>
      </c>
      <c r="F18" s="38">
        <f>'WEEKLY COMPETITIVE REPORT'!G18</f>
        <v>6</v>
      </c>
      <c r="G18" s="38">
        <f>'WEEKLY COMPETITIVE REPORT'!H18</f>
        <v>12</v>
      </c>
      <c r="H18" s="15">
        <f>'WEEKLY COMPETITIVE REPORT'!I18/X4</f>
        <v>7642.45810055866</v>
      </c>
      <c r="I18" s="15">
        <f>'WEEKLY COMPETITIVE REPORT'!J18/X4</f>
        <v>16939.788950962135</v>
      </c>
      <c r="J18" s="23">
        <f>'WEEKLY COMPETITIVE REPORT'!K18</f>
        <v>1262</v>
      </c>
      <c r="K18" s="23">
        <f>'WEEKLY COMPETITIVE REPORT'!L18</f>
        <v>2920</v>
      </c>
      <c r="L18" s="65">
        <f>'WEEKLY COMPETITIVE REPORT'!M18</f>
        <v>-54.88457310370099</v>
      </c>
      <c r="M18" s="15">
        <f t="shared" si="0"/>
        <v>636.8715083798883</v>
      </c>
      <c r="N18" s="38">
        <f>'WEEKLY COMPETITIVE REPORT'!O18</f>
        <v>12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173535.6921166977</v>
      </c>
      <c r="W18" s="23">
        <f>'WEEKLY COMPETITIVE REPORT'!X18</f>
        <v>0</v>
      </c>
      <c r="X18" s="57">
        <f>'WEEKLY COMPETITIVE REPORT'!Y18</f>
        <v>32549</v>
      </c>
    </row>
    <row r="19" spans="1:24" ht="12.75">
      <c r="A19" s="51">
        <v>6</v>
      </c>
      <c r="B19" s="4">
        <f>'WEEKLY COMPETITIVE REPORT'!B19</f>
        <v>3</v>
      </c>
      <c r="C19" s="4" t="str">
        <f>'WEEKLY COMPETITIVE REPORT'!C19</f>
        <v>ROBIN HOOD</v>
      </c>
      <c r="D19" s="4" t="str">
        <f>'WEEKLY COMPETITIVE REPORT'!E19</f>
        <v>UNI</v>
      </c>
      <c r="E19" s="4" t="str">
        <f>'WEEKLY COMPETITIVE REPORT'!F19</f>
        <v>Karantanija</v>
      </c>
      <c r="F19" s="38">
        <f>'WEEKLY COMPETITIVE REPORT'!G19</f>
        <v>7</v>
      </c>
      <c r="G19" s="38">
        <f>'WEEKLY COMPETITIVE REPORT'!H19</f>
        <v>15</v>
      </c>
      <c r="H19" s="15">
        <f>'WEEKLY COMPETITIVE REPORT'!I19/X4</f>
        <v>6085.661080074488</v>
      </c>
      <c r="I19" s="15">
        <f>'WEEKLY COMPETITIVE REPORT'!J19/X4</f>
        <v>17457.47982619491</v>
      </c>
      <c r="J19" s="23">
        <f>'WEEKLY COMPETITIVE REPORT'!K19</f>
        <v>951</v>
      </c>
      <c r="K19" s="23">
        <f>'WEEKLY COMPETITIVE REPORT'!L19</f>
        <v>2750</v>
      </c>
      <c r="L19" s="65">
        <f>'WEEKLY COMPETITIVE REPORT'!M19</f>
        <v>-65.14009387000426</v>
      </c>
      <c r="M19" s="15">
        <f t="shared" si="0"/>
        <v>405.71073867163255</v>
      </c>
      <c r="N19" s="38">
        <f>'WEEKLY COMPETITIVE REPORT'!O19</f>
        <v>15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372659.217877095</v>
      </c>
      <c r="W19" s="23">
        <f>'WEEKLY COMPETITIVE REPORT'!X19</f>
        <v>0</v>
      </c>
      <c r="X19" s="57">
        <f>'WEEKLY COMPETITIVE REPORT'!Y19</f>
        <v>66675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THE LAST SONG</v>
      </c>
      <c r="D20" s="4" t="str">
        <f>'WEEKLY COMPETITIVE REPORT'!E20</f>
        <v>WDI</v>
      </c>
      <c r="E20" s="4" t="str">
        <f>'WEEKLY COMPETITIVE REPORT'!F20</f>
        <v>CENEX</v>
      </c>
      <c r="F20" s="38">
        <f>'WEEKLY COMPETITIVE REPORT'!G20</f>
        <v>2</v>
      </c>
      <c r="G20" s="38">
        <f>'WEEKLY COMPETITIVE REPORT'!H20</f>
        <v>6</v>
      </c>
      <c r="H20" s="15">
        <f>'WEEKLY COMPETITIVE REPORT'!I20/X4</f>
        <v>4227.188081936685</v>
      </c>
      <c r="I20" s="15">
        <f>'WEEKLY COMPETITIVE REPORT'!J20/X4</f>
        <v>14177.529484792054</v>
      </c>
      <c r="J20" s="23">
        <f>'WEEKLY COMPETITIVE REPORT'!K20</f>
        <v>731</v>
      </c>
      <c r="K20" s="23">
        <f>'WEEKLY COMPETITIVE REPORT'!L20</f>
        <v>2455</v>
      </c>
      <c r="L20" s="65">
        <f>'WEEKLY COMPETITIVE REPORT'!M20</f>
        <v>-70.18388791593695</v>
      </c>
      <c r="M20" s="15">
        <f t="shared" si="0"/>
        <v>704.5313469894476</v>
      </c>
      <c r="N20" s="38">
        <f>'WEEKLY COMPETITIVE REPORT'!O20</f>
        <v>6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31915.58038485413</v>
      </c>
      <c r="W20" s="23">
        <f>'WEEKLY COMPETITIVE REPORT'!X20</f>
        <v>0</v>
      </c>
      <c r="X20" s="57">
        <f>'WEEKLY COMPETITIVE REPORT'!Y20</f>
        <v>6142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BACK UP PLAN</v>
      </c>
      <c r="D21" s="4" t="str">
        <f>'WEEKLY COMPETITIVE REPORT'!E21</f>
        <v>SONY</v>
      </c>
      <c r="E21" s="4" t="str">
        <f>'WEEKLY COMPETITIVE REPORT'!F21</f>
        <v>CF</v>
      </c>
      <c r="F21" s="38">
        <f>'WEEKLY COMPETITIVE REPORT'!G21</f>
        <v>8</v>
      </c>
      <c r="G21" s="38">
        <f>'WEEKLY COMPETITIVE REPORT'!H21</f>
        <v>7</v>
      </c>
      <c r="H21" s="15">
        <f>'WEEKLY COMPETITIVE REPORT'!I21/X4</f>
        <v>3721.9118559900685</v>
      </c>
      <c r="I21" s="15">
        <f>'WEEKLY COMPETITIVE REPORT'!J21/X4</f>
        <v>7864.680322780881</v>
      </c>
      <c r="J21" s="23">
        <f>'WEEKLY COMPETITIVE REPORT'!K21</f>
        <v>662</v>
      </c>
      <c r="K21" s="23">
        <f>'WEEKLY COMPETITIVE REPORT'!L21</f>
        <v>1347</v>
      </c>
      <c r="L21" s="65">
        <f>'WEEKLY COMPETITIVE REPORT'!M21</f>
        <v>-52.675611681136544</v>
      </c>
      <c r="M21" s="15">
        <f aca="true" t="shared" si="2" ref="M21:M33">H21/G21</f>
        <v>531.7016937128669</v>
      </c>
      <c r="N21" s="38">
        <f>'WEEKLY COMPETITIVE REPORT'!O21</f>
        <v>7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145950.34140285538</v>
      </c>
      <c r="W21" s="23">
        <f>'WEEKLY COMPETITIVE REPORT'!X21</f>
        <v>0</v>
      </c>
      <c r="X21" s="57">
        <f>'WEEKLY COMPETITIVE REPORT'!Y21</f>
        <v>26668</v>
      </c>
    </row>
    <row r="22" spans="1:24" ht="12.75">
      <c r="A22" s="51">
        <v>9</v>
      </c>
      <c r="B22" s="4">
        <f>'WEEKLY COMPETITIVE REPORT'!B22</f>
        <v>9</v>
      </c>
      <c r="C22" s="4" t="str">
        <f>'WEEKLY COMPETITIVE REPORT'!C22</f>
        <v>MILK OF SORROW</v>
      </c>
      <c r="D22" s="4" t="str">
        <f>'WEEKLY COMPETITIVE REPORT'!E22</f>
        <v>INDEP</v>
      </c>
      <c r="E22" s="4" t="str">
        <f>'WEEKLY COMPETITIVE REPORT'!F22</f>
        <v>CF</v>
      </c>
      <c r="F22" s="38">
        <f>'WEEKLY COMPETITIVE REPORT'!G22</f>
        <v>3</v>
      </c>
      <c r="G22" s="38">
        <f>'WEEKLY COMPETITIVE REPORT'!H22</f>
        <v>1</v>
      </c>
      <c r="H22" s="15">
        <f>'WEEKLY COMPETITIVE REPORT'!I22/X4</f>
        <v>280.57107386716325</v>
      </c>
      <c r="I22" s="15">
        <f>'WEEKLY COMPETITIVE REPORT'!J22/X4</f>
        <v>487.8957169459963</v>
      </c>
      <c r="J22" s="23">
        <f>'WEEKLY COMPETITIVE REPORT'!K22</f>
        <v>47</v>
      </c>
      <c r="K22" s="23">
        <f>'WEEKLY COMPETITIVE REPORT'!L22</f>
        <v>84</v>
      </c>
      <c r="L22" s="65">
        <f>'WEEKLY COMPETITIVE REPORT'!M22</f>
        <v>-42.49363867684478</v>
      </c>
      <c r="M22" s="15">
        <f t="shared" si="2"/>
        <v>280.57107386716325</v>
      </c>
      <c r="N22" s="38">
        <f>'WEEKLY COMPETITIVE REPORT'!O22</f>
        <v>1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3478.584729981378</v>
      </c>
      <c r="W22" s="23">
        <f>'WEEKLY COMPETITIVE REPORT'!X22</f>
        <v>0</v>
      </c>
      <c r="X22" s="57">
        <f>'WEEKLY COMPETITIVE REPORT'!Y22</f>
        <v>767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REMEMBER ME</v>
      </c>
      <c r="D23" s="4" t="str">
        <f>'WEEKLY COMPETITIVE REPORT'!E23</f>
        <v>INDEP</v>
      </c>
      <c r="E23" s="4" t="str">
        <f>'WEEKLY COMPETITIVE REPORT'!F23</f>
        <v>Blitz</v>
      </c>
      <c r="F23" s="38">
        <f>'WEEKLY COMPETITIVE REPORT'!G23</f>
        <v>11</v>
      </c>
      <c r="G23" s="38">
        <f>'WEEKLY COMPETITIVE REPORT'!H23</f>
        <v>6</v>
      </c>
      <c r="H23" s="15">
        <f>'WEEKLY COMPETITIVE REPORT'!I23/X4</f>
        <v>111.73184357541899</v>
      </c>
      <c r="I23" s="15">
        <f>'WEEKLY COMPETITIVE REPORT'!J23/X4</f>
        <v>140.28553693358162</v>
      </c>
      <c r="J23" s="23">
        <f>'WEEKLY COMPETITIVE REPORT'!K23</f>
        <v>36</v>
      </c>
      <c r="K23" s="23">
        <f>'WEEKLY COMPETITIVE REPORT'!L23</f>
        <v>39</v>
      </c>
      <c r="L23" s="65">
        <f>'WEEKLY COMPETITIVE REPORT'!M23</f>
        <v>-20.35398230088495</v>
      </c>
      <c r="M23" s="15">
        <f t="shared" si="2"/>
        <v>18.6219739292365</v>
      </c>
      <c r="N23" s="38">
        <f>'WEEKLY COMPETITIVE REPORT'!O23</f>
        <v>6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62726.25698324022</v>
      </c>
      <c r="W23" s="23">
        <f>'WEEKLY COMPETITIVE REPORT'!X23</f>
        <v>0</v>
      </c>
      <c r="X23" s="57">
        <f>'WEEKLY COMPETITIVE REPORT'!Y23</f>
        <v>12076</v>
      </c>
    </row>
    <row r="24" spans="1:24" ht="12.75">
      <c r="A24" s="51">
        <v>11</v>
      </c>
      <c r="B24" s="4">
        <f>'WEEKLY COMPETITIVE REPORT'!B24</f>
        <v>0</v>
      </c>
      <c r="C24" s="4">
        <f>'WEEKLY COMPETITIVE REPORT'!C24</f>
        <v>0</v>
      </c>
      <c r="D24" s="4">
        <f>'WEEKLY COMPETITIVE REPORT'!E24</f>
        <v>0</v>
      </c>
      <c r="E24" s="4">
        <f>'WEEKLY COMPETITIVE REPORT'!F24</f>
        <v>0</v>
      </c>
      <c r="F24" s="38">
        <f>'WEEKLY COMPETITIVE REPORT'!G24</f>
        <v>0</v>
      </c>
      <c r="G24" s="38">
        <f>'WEEKLY COMPETITIVE REPORT'!H24</f>
        <v>0</v>
      </c>
      <c r="H24" s="15">
        <f>'WEEKLY COMPETITIVE REPORT'!I24/X4</f>
        <v>0</v>
      </c>
      <c r="I24" s="15">
        <f>'WEEKLY COMPETITIVE REPORT'!J24/X4</f>
        <v>0</v>
      </c>
      <c r="J24" s="23">
        <f>'WEEKLY COMPETITIVE REPORT'!K24</f>
        <v>0</v>
      </c>
      <c r="K24" s="23">
        <f>'WEEKLY COMPETITIVE REPORT'!L24</f>
        <v>0</v>
      </c>
      <c r="L24" s="65">
        <f>'WEEKLY COMPETITIVE REPORT'!M24</f>
        <v>0</v>
      </c>
      <c r="M24" s="15" t="e">
        <f t="shared" si="2"/>
        <v>#DIV/0!</v>
      </c>
      <c r="N24" s="38">
        <f>'WEEKLY COMPETITIVE REPORT'!O24</f>
        <v>0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>
        <f>'WEEKLY COMPETITIVE REPORT'!T24</f>
        <v>0</v>
      </c>
      <c r="T24" s="15">
        <f>'WEEKLY COMPETITIVE REPORT'!U24/X4</f>
        <v>0</v>
      </c>
      <c r="U24" s="15" t="e">
        <f t="shared" si="3"/>
        <v>#DIV/0!</v>
      </c>
      <c r="V24" s="26">
        <f>'WEEKLY COMPETITIVE REPORT'!W24/X4</f>
        <v>0</v>
      </c>
      <c r="W24" s="23">
        <f>'WEEKLY COMPETITIVE REPORT'!X24</f>
        <v>0</v>
      </c>
      <c r="X24" s="57">
        <f>'WEEKLY COMPETITIVE REPORT'!Y24</f>
        <v>0</v>
      </c>
    </row>
    <row r="25" spans="1:24" ht="12.75">
      <c r="A25" s="51">
        <v>12</v>
      </c>
      <c r="B25" s="4">
        <f>'WEEKLY COMPETITIVE REPORT'!B25</f>
        <v>0</v>
      </c>
      <c r="C25" s="4">
        <f>'WEEKLY COMPETITIVE REPORT'!C25</f>
        <v>0</v>
      </c>
      <c r="D25" s="4">
        <f>'WEEKLY COMPETITIVE REPORT'!E25</f>
        <v>0</v>
      </c>
      <c r="E25" s="4">
        <f>'WEEKLY COMPETITIVE REPORT'!F25</f>
        <v>0</v>
      </c>
      <c r="F25" s="38">
        <f>'WEEKLY COMPETITIVE REPORT'!G25</f>
        <v>0</v>
      </c>
      <c r="G25" s="38">
        <f>'WEEKLY COMPETITIVE REPORT'!H25</f>
        <v>0</v>
      </c>
      <c r="H25" s="15">
        <f>'WEEKLY COMPETITIVE REPORT'!I25/X4</f>
        <v>0</v>
      </c>
      <c r="I25" s="15">
        <f>'WEEKLY COMPETITIVE REPORT'!J25/X4</f>
        <v>0</v>
      </c>
      <c r="J25" s="23">
        <f>'WEEKLY COMPETITIVE REPORT'!K25</f>
        <v>0</v>
      </c>
      <c r="K25" s="23">
        <f>'WEEKLY COMPETITIVE REPORT'!L25</f>
        <v>0</v>
      </c>
      <c r="L25" s="65">
        <f>'WEEKLY COMPETITIVE REPORT'!M25</f>
        <v>0</v>
      </c>
      <c r="M25" s="15" t="e">
        <f t="shared" si="2"/>
        <v>#DIV/0!</v>
      </c>
      <c r="N25" s="38">
        <f>'WEEKLY COMPETITIVE REPORT'!O25</f>
        <v>0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>
        <f>'WEEKLY COMPETITIVE REPORT'!T25</f>
        <v>0</v>
      </c>
      <c r="T25" s="15">
        <f>'WEEKLY COMPETITIVE REPORT'!U25/X4</f>
        <v>0</v>
      </c>
      <c r="U25" s="15" t="e">
        <f t="shared" si="3"/>
        <v>#DIV/0!</v>
      </c>
      <c r="V25" s="26">
        <f>'WEEKLY COMPETITIVE REPORT'!W25/X4</f>
        <v>0</v>
      </c>
      <c r="W25" s="23">
        <f>'WEEKLY COMPETITIVE REPORT'!X25</f>
        <v>0</v>
      </c>
      <c r="X25" s="57">
        <f>'WEEKLY COMPETITIVE REPORT'!Y25</f>
        <v>0</v>
      </c>
    </row>
    <row r="26" spans="1:24" ht="12.75" customHeight="1">
      <c r="A26" s="51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REPORT'!E26</f>
        <v>0</v>
      </c>
      <c r="E26" s="4">
        <f>'WEEKLY COMPETITIVE REPORT'!F26</f>
        <v>0</v>
      </c>
      <c r="F26" s="38">
        <f>'WEEKLY COMPETITIVE REPORT'!G26</f>
        <v>0</v>
      </c>
      <c r="G26" s="38">
        <f>'WEEKLY COMPETITIVE REPORT'!H26</f>
        <v>0</v>
      </c>
      <c r="H26" s="15">
        <f>'WEEKLY COMPETITIVE REPORT'!I26/X4</f>
        <v>0</v>
      </c>
      <c r="I26" s="15">
        <f>'WEEKLY COMPETITIVE REPORT'!J26/X4</f>
        <v>0</v>
      </c>
      <c r="J26" s="23">
        <f>'WEEKLY COMPETITIVE REPORT'!K26</f>
        <v>0</v>
      </c>
      <c r="K26" s="23">
        <f>'WEEKLY COMPETITIVE REPORT'!L26</f>
        <v>0</v>
      </c>
      <c r="L26" s="65">
        <f>'WEEKLY COMPETITIVE REPORT'!M26</f>
        <v>0</v>
      </c>
      <c r="M26" s="15" t="e">
        <f t="shared" si="2"/>
        <v>#DIV/0!</v>
      </c>
      <c r="N26" s="38">
        <f>'WEEKLY COMPETITIVE REPORT'!O26</f>
        <v>0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>
        <f>'WEEKLY COMPETITIVE REPORT'!T26</f>
        <v>0</v>
      </c>
      <c r="T26" s="15">
        <f>'WEEKLY COMPETITIVE REPORT'!U26/X4</f>
        <v>0</v>
      </c>
      <c r="U26" s="15" t="e">
        <f t="shared" si="3"/>
        <v>#DIV/0!</v>
      </c>
      <c r="V26" s="26">
        <f>'WEEKLY COMPETITIVE REPORT'!W26/X4</f>
        <v>0</v>
      </c>
      <c r="W26" s="23">
        <f>'WEEKLY COMPETITIVE REPORT'!X26</f>
        <v>0</v>
      </c>
      <c r="X26" s="57">
        <f>'WEEKLY COMPETITIVE REPORT'!Y26</f>
        <v>0</v>
      </c>
    </row>
    <row r="27" spans="1:24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REPORT'!E27</f>
        <v>0</v>
      </c>
      <c r="E27" s="4">
        <f>'WEEKLY COMPETITIVE REPORT'!F27</f>
        <v>0</v>
      </c>
      <c r="F27" s="38">
        <f>'WEEKLY COMPETITIVE REPORT'!G27</f>
        <v>0</v>
      </c>
      <c r="G27" s="38">
        <f>'WEEKLY COMPETITIVE REPORT'!H27</f>
        <v>0</v>
      </c>
      <c r="H27" s="15">
        <f>'WEEKLY COMPETITIVE REPORT'!I27/X4</f>
        <v>0</v>
      </c>
      <c r="I27" s="15">
        <f>'WEEKLY COMPETITIVE REPORT'!J27/X17</f>
        <v>0</v>
      </c>
      <c r="J27" s="23">
        <f>'WEEKLY COMPETITIVE REPORT'!K27</f>
        <v>0</v>
      </c>
      <c r="K27" s="23">
        <f>'WEEKLY COMPETITIVE REPORT'!L27</f>
        <v>0</v>
      </c>
      <c r="L27" s="65">
        <f>'WEEKLY COMPETITIVE REPORT'!M27</f>
        <v>0</v>
      </c>
      <c r="M27" s="15" t="e">
        <f t="shared" si="2"/>
        <v>#DIV/0!</v>
      </c>
      <c r="N27" s="38">
        <f>'WEEKLY COMPETITIVE REPORT'!O27</f>
        <v>0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>
        <f>'WEEKLY COMPETITIVE REPORT'!T27</f>
        <v>0</v>
      </c>
      <c r="T27" s="15">
        <f>'WEEKLY COMPETITIVE REPORT'!U27/X17</f>
        <v>0</v>
      </c>
      <c r="U27" s="15" t="e">
        <f t="shared" si="3"/>
        <v>#DIV/0!</v>
      </c>
      <c r="V27" s="26">
        <f>'WEEKLY COMPETITIVE REPORT'!W27/X4</f>
        <v>0</v>
      </c>
      <c r="W27" s="23">
        <f>'WEEKLY COMPETITIVE REPORT'!X27</f>
        <v>0</v>
      </c>
      <c r="X27" s="57">
        <f>'WEEKLY COMPETITIVE REPORT'!Y27</f>
        <v>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REPORT'!E28</f>
        <v>0</v>
      </c>
      <c r="E28" s="4">
        <f>'WEEKLY COMPETITIVE REPORT'!F28</f>
        <v>0</v>
      </c>
      <c r="F28" s="38">
        <f>'WEEKLY COMPETITIVE REPORT'!G28</f>
        <v>0</v>
      </c>
      <c r="G28" s="38">
        <f>'WEEKLY COMPETITIVE REPORT'!H28</f>
        <v>0</v>
      </c>
      <c r="H28" s="15">
        <f>'WEEKLY COMPETITIVE REPORT'!I28/X4</f>
        <v>0</v>
      </c>
      <c r="I28" s="15">
        <f>'WEEKLY COMPETITIVE REPORT'!J28/X17</f>
        <v>0</v>
      </c>
      <c r="J28" s="23">
        <f>'WEEKLY COMPETITIVE REPORT'!K28</f>
        <v>0</v>
      </c>
      <c r="K28" s="23">
        <f>'WEEKLY COMPETITIVE REPORT'!L28</f>
        <v>0</v>
      </c>
      <c r="L28" s="65">
        <f>'WEEKLY COMPETITIVE REPORT'!M28</f>
        <v>0</v>
      </c>
      <c r="M28" s="15" t="e">
        <f t="shared" si="2"/>
        <v>#DIV/0!</v>
      </c>
      <c r="N28" s="38">
        <f>'WEEKLY COMPETITIVE REPORT'!O28</f>
        <v>0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>
        <f>'WEEKLY COMPETITIVE REPORT'!T28</f>
        <v>0</v>
      </c>
      <c r="T28" s="15">
        <f>'WEEKLY COMPETITIVE REPORT'!U28/X17</f>
        <v>0</v>
      </c>
      <c r="U28" s="15" t="e">
        <f t="shared" si="3"/>
        <v>#DIV/0!</v>
      </c>
      <c r="V28" s="26">
        <f>'WEEKLY COMPETITIVE REPORT'!W28/X4</f>
        <v>0</v>
      </c>
      <c r="W28" s="23">
        <f>'WEEKLY COMPETITIVE REPORT'!X28</f>
        <v>0</v>
      </c>
      <c r="X28" s="57">
        <f>'WEEKLY COMPETITIVE REPORT'!Y28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REPORT'!E29</f>
        <v>0</v>
      </c>
      <c r="E29" s="4">
        <f>'WEEKLY COMPETITIVE REPORT'!F29</f>
        <v>0</v>
      </c>
      <c r="F29" s="38">
        <f>'WEEKLY COMPETITIVE REPORT'!G29</f>
        <v>0</v>
      </c>
      <c r="G29" s="38">
        <f>'WEEKLY COMPETITIVE REPORT'!H29</f>
        <v>0</v>
      </c>
      <c r="H29" s="15">
        <f>'WEEKLY COMPETITIVE REPORT'!I29/X4</f>
        <v>0</v>
      </c>
      <c r="I29" s="15">
        <f>'WEEKLY COMPETITIVE REPORT'!J29/X17</f>
        <v>0</v>
      </c>
      <c r="J29" s="23">
        <f>'WEEKLY COMPETITIVE REPORT'!K29</f>
        <v>0</v>
      </c>
      <c r="K29" s="23">
        <f>'WEEKLY COMPETITIVE REPORT'!L29</f>
        <v>0</v>
      </c>
      <c r="L29" s="65">
        <f>'WEEKLY COMPETITIVE REPORT'!M29</f>
        <v>0</v>
      </c>
      <c r="M29" s="15" t="e">
        <f t="shared" si="2"/>
        <v>#DIV/0!</v>
      </c>
      <c r="N29" s="38">
        <f>'WEEKLY COMPETITIVE REPORT'!O29</f>
        <v>0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>
        <f>'WEEKLY COMPETITIVE REPORT'!T29</f>
        <v>0</v>
      </c>
      <c r="T29" s="15">
        <f>'WEEKLY COMPETITIVE REPORT'!U29/X4</f>
        <v>0</v>
      </c>
      <c r="U29" s="15" t="e">
        <f t="shared" si="3"/>
        <v>#DIV/0!</v>
      </c>
      <c r="V29" s="26">
        <f>'WEEKLY COMPETITIVE REPORT'!W29/X4</f>
        <v>0</v>
      </c>
      <c r="W29" s="23">
        <f>'WEEKLY COMPETITIVE REPORT'!X29</f>
        <v>0</v>
      </c>
      <c r="X29" s="57">
        <f>'WEEKLY COMPETITIVE REPORT'!Y29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REPORT'!E30</f>
        <v>0</v>
      </c>
      <c r="E30" s="4">
        <f>'WEEKLY COMPETITIVE REPORT'!F30</f>
        <v>0</v>
      </c>
      <c r="F30" s="38">
        <f>'WEEKLY COMPETITIVE REPORT'!G30</f>
        <v>0</v>
      </c>
      <c r="G30" s="38">
        <f>'WEEKLY COMPETITIVE REPORT'!H30</f>
        <v>0</v>
      </c>
      <c r="H30" s="15">
        <f>'WEEKLY COMPETITIVE REPORT'!I30/X4</f>
        <v>0</v>
      </c>
      <c r="I30" s="15">
        <f>'WEEKLY COMPETITIVE REPORT'!J30/X17</f>
        <v>0</v>
      </c>
      <c r="J30" s="23">
        <f>'WEEKLY COMPETITIVE REPORT'!K30</f>
        <v>0</v>
      </c>
      <c r="K30" s="23">
        <f>'WEEKLY COMPETITIVE REPORT'!L30</f>
        <v>0</v>
      </c>
      <c r="L30" s="65">
        <f>'WEEKLY COMPETITIVE REPORT'!M30</f>
        <v>0</v>
      </c>
      <c r="M30" s="15" t="e">
        <f t="shared" si="2"/>
        <v>#DIV/0!</v>
      </c>
      <c r="N30" s="38">
        <f>'WEEKLY COMPETITIVE REPORT'!O30</f>
        <v>0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 t="e">
        <f t="shared" si="3"/>
        <v>#DIV/0!</v>
      </c>
      <c r="V30" s="26">
        <f>'WEEKLY COMPETITIVE REPORT'!W30/X4</f>
        <v>0</v>
      </c>
      <c r="W30" s="23">
        <f>'WEEKLY COMPETITIVE REPORT'!X30</f>
        <v>0</v>
      </c>
      <c r="X30" s="57">
        <f>'WEEKLY COMPETITIVE REPORT'!Y30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 t="shared" si="2"/>
        <v>#DIV/0!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 t="shared" si="3"/>
        <v>#DIV/0!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 t="shared" si="2"/>
        <v>#DIV/0!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 t="shared" si="3"/>
        <v>#DIV/0!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102</v>
      </c>
      <c r="H34" s="33">
        <f>SUM(H14:H33)</f>
        <v>88661.7008069522</v>
      </c>
      <c r="I34" s="32">
        <f>SUM(I14:I33)</f>
        <v>190934.82309124767</v>
      </c>
      <c r="J34" s="32">
        <f>SUM(J14:J33)</f>
        <v>14601</v>
      </c>
      <c r="K34" s="32">
        <f>SUM(K14:K33)</f>
        <v>31089</v>
      </c>
      <c r="L34" s="65">
        <f>'WEEKLY COMPETITIVE REPORT'!M34</f>
        <v>-54.554594684025986</v>
      </c>
      <c r="M34" s="33">
        <f>H34/G34</f>
        <v>869.2323608524725</v>
      </c>
      <c r="N34" s="41">
        <f>'WEEKLY COMPETITIVE REPORT'!O34</f>
        <v>102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1704441.9615145875</v>
      </c>
      <c r="W34" s="32">
        <f>SUM(W14:W33)</f>
        <v>0</v>
      </c>
      <c r="X34" s="36">
        <f>SUM(X14:X33)</f>
        <v>305080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2009-10-05T11:17:33Z</cp:lastPrinted>
  <dcterms:created xsi:type="dcterms:W3CDTF">1998-07-08T11:15:35Z</dcterms:created>
  <dcterms:modified xsi:type="dcterms:W3CDTF">2010-06-28T13:21:16Z</dcterms:modified>
  <cp:category/>
  <cp:version/>
  <cp:contentType/>
  <cp:contentStatus/>
</cp:coreProperties>
</file>