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9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<sst xmlns="http://schemas.openxmlformats.org/spreadsheetml/2006/main" count="63" uniqueCount="35">
  <si>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</si>
  <si>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</si>
  <si>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</si>
  <si>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</si>
  <si>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</si>
  <si>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</si>
  <si>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</si>
  <si>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</si>
  <si>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</si>
  <si>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</si>
  <si>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</si>
  <si>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</si>
  <si>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</si>
  <si>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</si>
  <si>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</si>
  <si>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</si>
  <si>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</si>
  <si>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</si>
  <si>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</si>
  <si>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</si>
  <si>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</si>
  <si>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Non-Stop</t>
  </si>
  <si>
    <t>Pro Video</t>
  </si>
  <si>
    <t>n/a</t>
  </si>
  <si>
    <t>Pompeii</t>
  </si>
  <si>
    <t>The Monuments Men</t>
  </si>
  <si>
    <t>InterCom</t>
  </si>
  <si>
    <t>The Lego Movie</t>
  </si>
  <si>
    <t>Megdönteni Hajnal Tímeát (local)</t>
  </si>
  <si>
    <t>The Nut Job</t>
  </si>
  <si>
    <t>The Wolf of Wall Street</t>
  </si>
  <si>
    <t>That Awkward Moment</t>
  </si>
  <si>
    <t>Forum Hungary</t>
  </si>
  <si>
    <t>American Hustle</t>
  </si>
  <si>
    <t>Winter's Tale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</si>
</sst>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1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8" applyNumberFormat="1" applyFont="1" applyFill="1" applyBorder="1" applyAlignment="1" applyProtection="1">
      <alignment vertical="center"/>
      <protection locked="0"/>
    </xf>
    <xf numFmtId="197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58" applyNumberFormat="1" applyFont="1" applyFill="1" applyBorder="1" applyAlignment="1" applyProtection="1">
      <alignment horizontal="left" vertical="center"/>
      <protection locked="0"/>
    </xf>
    <xf numFmtId="3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47" applyNumberFormat="1" applyFont="1" applyFill="1" applyBorder="1" applyAlignment="1">
      <alignment horizontal="right"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2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2" applyNumberFormat="1" applyFont="1" applyFill="1" applyBorder="1" applyAlignment="1" applyProtection="1">
      <alignment horizontal="right"/>
      <protection/>
    </xf>
    <xf numFmtId="3" fontId="15" fillId="34" borderId="26" xfId="57" applyNumberFormat="1" applyFont="1" applyFill="1" applyBorder="1">
      <alignment/>
      <protection/>
    </xf>
    <xf numFmtId="198" fontId="14" fillId="0" borderId="26" xfId="48" applyNumberFormat="1" applyFont="1" applyBorder="1" applyAlignment="1">
      <alignment/>
    </xf>
    <xf numFmtId="198" fontId="14" fillId="0" borderId="26" xfId="48" applyNumberFormat="1" applyFont="1" applyFill="1" applyBorder="1" applyAlignment="1">
      <alignment/>
    </xf>
    <xf numFmtId="198" fontId="15" fillId="0" borderId="26" xfId="48" applyNumberFormat="1" applyFont="1" applyBorder="1" applyAlignment="1">
      <alignment/>
    </xf>
    <xf numFmtId="198" fontId="15" fillId="0" borderId="26" xfId="48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8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" xfId="57"/>
    <cellStyle name="Normál 21" xfId="58"/>
    <cellStyle name="Note" xfId="59"/>
    <cellStyle name="Output" xfId="60"/>
    <cellStyle name="Percent" xfId="61"/>
    <cellStyle name="Százalék 20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9259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49705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9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27 FEBRUARY - 2 MARCH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D1" sqref="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1.574218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9" t="s">
        <v>0</v>
      </c>
      <c r="D2" s="81" t="s">
        <v>1</v>
      </c>
      <c r="E2" s="81" t="s">
        <v>2</v>
      </c>
      <c r="F2" s="70" t="s">
        <v>3</v>
      </c>
      <c r="G2" s="70" t="s">
        <v>4</v>
      </c>
      <c r="H2" s="70" t="s">
        <v>5</v>
      </c>
      <c r="I2" s="72" t="s">
        <v>18</v>
      </c>
      <c r="J2" s="72"/>
      <c r="K2" s="72" t="s">
        <v>6</v>
      </c>
      <c r="L2" s="72"/>
      <c r="M2" s="72" t="s">
        <v>7</v>
      </c>
      <c r="N2" s="72"/>
      <c r="O2" s="72" t="s">
        <v>8</v>
      </c>
      <c r="P2" s="72"/>
      <c r="Q2" s="72" t="s">
        <v>9</v>
      </c>
      <c r="R2" s="72"/>
      <c r="S2" s="72"/>
      <c r="T2" s="72"/>
      <c r="U2" s="72" t="s">
        <v>10</v>
      </c>
      <c r="V2" s="72"/>
      <c r="W2" s="72" t="s">
        <v>11</v>
      </c>
      <c r="X2" s="72"/>
      <c r="Y2" s="75"/>
    </row>
    <row r="3" spans="1:25" ht="30" customHeight="1">
      <c r="A3" s="13"/>
      <c r="B3" s="14"/>
      <c r="C3" s="80"/>
      <c r="D3" s="82"/>
      <c r="E3" s="83"/>
      <c r="F3" s="71"/>
      <c r="G3" s="71"/>
      <c r="H3" s="71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41697</v>
      </c>
      <c r="E4" s="57" t="s">
        <v>22</v>
      </c>
      <c r="F4" s="58">
        <v>32</v>
      </c>
      <c r="G4" s="58" t="s">
        <v>23</v>
      </c>
      <c r="H4" s="58">
        <v>1</v>
      </c>
      <c r="I4" s="59">
        <v>5603222</v>
      </c>
      <c r="J4" s="59">
        <v>4063</v>
      </c>
      <c r="K4" s="59">
        <v>10063020</v>
      </c>
      <c r="L4" s="59">
        <v>7369</v>
      </c>
      <c r="M4" s="59">
        <v>19684369</v>
      </c>
      <c r="N4" s="59">
        <v>14225</v>
      </c>
      <c r="O4" s="59">
        <v>13030952</v>
      </c>
      <c r="P4" s="59">
        <v>9216</v>
      </c>
      <c r="Q4" s="60">
        <f aca="true" t="shared" si="0" ref="Q4:R6">+I4+K4+M4+O4</f>
        <v>48381563</v>
      </c>
      <c r="R4" s="60">
        <f t="shared" si="0"/>
        <v>34873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1387.364522696642</v>
      </c>
      <c r="U4" s="62">
        <v>0</v>
      </c>
      <c r="V4" s="63">
        <f aca="true" t="shared" si="3" ref="V4:V13">IF(U4&lt;&gt;0,-(U4-Q4)/U4,"")</f>
      </c>
      <c r="W4" s="64">
        <v>48381563</v>
      </c>
      <c r="X4" s="64">
        <v>34873</v>
      </c>
      <c r="Y4" s="61">
        <f aca="true" t="shared" si="4" ref="Y4:Y13">W4/X4</f>
        <v>1387.364522696642</v>
      </c>
    </row>
    <row r="5" spans="1:25" ht="30" customHeight="1">
      <c r="A5" s="40">
        <v>2</v>
      </c>
      <c r="B5" s="41"/>
      <c r="C5" s="55" t="s">
        <v>24</v>
      </c>
      <c r="D5" s="56">
        <v>41690</v>
      </c>
      <c r="E5" s="57" t="s">
        <v>22</v>
      </c>
      <c r="F5" s="58">
        <v>35</v>
      </c>
      <c r="G5" s="58" t="s">
        <v>23</v>
      </c>
      <c r="H5" s="58">
        <v>2</v>
      </c>
      <c r="I5" s="59">
        <v>1859940</v>
      </c>
      <c r="J5" s="59">
        <v>1276</v>
      </c>
      <c r="K5" s="59">
        <v>3713671</v>
      </c>
      <c r="L5" s="59">
        <v>2515</v>
      </c>
      <c r="M5" s="59">
        <v>9198722</v>
      </c>
      <c r="N5" s="59">
        <v>6149</v>
      </c>
      <c r="O5" s="59">
        <v>5370253</v>
      </c>
      <c r="P5" s="59">
        <v>3525</v>
      </c>
      <c r="Q5" s="60">
        <f t="shared" si="0"/>
        <v>20142586</v>
      </c>
      <c r="R5" s="60">
        <f t="shared" si="0"/>
        <v>13465</v>
      </c>
      <c r="S5" s="61" t="e">
        <f t="shared" si="1"/>
        <v>#VALUE!</v>
      </c>
      <c r="T5" s="61">
        <f t="shared" si="2"/>
        <v>1495.921722985518</v>
      </c>
      <c r="U5" s="62">
        <v>35480952</v>
      </c>
      <c r="V5" s="63">
        <f t="shared" si="3"/>
        <v>-0.43229860348730215</v>
      </c>
      <c r="W5" s="64">
        <v>63728737</v>
      </c>
      <c r="X5" s="64">
        <v>42371</v>
      </c>
      <c r="Y5" s="61">
        <f t="shared" si="4"/>
        <v>1504.0649736848316</v>
      </c>
    </row>
    <row r="6" spans="1:25" ht="30" customHeight="1">
      <c r="A6" s="40">
        <v>3</v>
      </c>
      <c r="B6" s="41"/>
      <c r="C6" s="55" t="s">
        <v>25</v>
      </c>
      <c r="D6" s="56">
        <v>41690</v>
      </c>
      <c r="E6" s="57" t="s">
        <v>26</v>
      </c>
      <c r="F6" s="58">
        <v>46</v>
      </c>
      <c r="G6" s="58" t="s">
        <v>23</v>
      </c>
      <c r="H6" s="58">
        <v>2</v>
      </c>
      <c r="I6" s="65">
        <v>1770155</v>
      </c>
      <c r="J6" s="66">
        <v>1376</v>
      </c>
      <c r="K6" s="66">
        <v>3871909</v>
      </c>
      <c r="L6" s="66">
        <v>2885</v>
      </c>
      <c r="M6" s="66">
        <v>8059521</v>
      </c>
      <c r="N6" s="66">
        <v>5877</v>
      </c>
      <c r="O6" s="66">
        <v>4850964</v>
      </c>
      <c r="P6" s="66">
        <v>3460</v>
      </c>
      <c r="Q6" s="60">
        <f t="shared" si="0"/>
        <v>18552549</v>
      </c>
      <c r="R6" s="60">
        <f t="shared" si="0"/>
        <v>13598</v>
      </c>
      <c r="S6" s="61" t="e">
        <f t="shared" si="1"/>
        <v>#VALUE!</v>
      </c>
      <c r="T6" s="61">
        <f t="shared" si="2"/>
        <v>1364.3586556846594</v>
      </c>
      <c r="U6" s="62">
        <v>33221777</v>
      </c>
      <c r="V6" s="63">
        <f t="shared" si="3"/>
        <v>-0.4415545863184862</v>
      </c>
      <c r="W6" s="67">
        <v>59396064</v>
      </c>
      <c r="X6" s="68">
        <v>43936</v>
      </c>
      <c r="Y6" s="61">
        <f t="shared" si="4"/>
        <v>1351.8769118718135</v>
      </c>
    </row>
    <row r="7" spans="1:25" ht="30" customHeight="1">
      <c r="A7" s="40">
        <v>4</v>
      </c>
      <c r="B7" s="41"/>
      <c r="C7" s="55" t="s">
        <v>27</v>
      </c>
      <c r="D7" s="56">
        <v>41676</v>
      </c>
      <c r="E7" s="57" t="s">
        <v>26</v>
      </c>
      <c r="F7" s="58">
        <v>46</v>
      </c>
      <c r="G7" s="58" t="s">
        <v>23</v>
      </c>
      <c r="H7" s="58">
        <v>4</v>
      </c>
      <c r="I7" s="65">
        <v>783155</v>
      </c>
      <c r="J7" s="66">
        <v>550</v>
      </c>
      <c r="K7" s="66">
        <v>1969965</v>
      </c>
      <c r="L7" s="66">
        <v>1413</v>
      </c>
      <c r="M7" s="66">
        <v>8059950</v>
      </c>
      <c r="N7" s="66">
        <v>5876</v>
      </c>
      <c r="O7" s="66">
        <v>6842130</v>
      </c>
      <c r="P7" s="66">
        <v>5073</v>
      </c>
      <c r="Q7" s="60">
        <f aca="true" t="shared" si="5" ref="Q7:R10">+I7+K7+M7+O7</f>
        <v>17655200</v>
      </c>
      <c r="R7" s="60">
        <f t="shared" si="5"/>
        <v>12912</v>
      </c>
      <c r="S7" s="61" t="e">
        <f t="shared" si="1"/>
        <v>#VALUE!</v>
      </c>
      <c r="T7" s="61">
        <f t="shared" si="2"/>
        <v>1367.3482032218092</v>
      </c>
      <c r="U7" s="62">
        <v>26708675</v>
      </c>
      <c r="V7" s="63">
        <f t="shared" si="3"/>
        <v>-0.3389713267318577</v>
      </c>
      <c r="W7" s="67">
        <v>145200911</v>
      </c>
      <c r="X7" s="68">
        <v>108918</v>
      </c>
      <c r="Y7" s="61">
        <f t="shared" si="4"/>
        <v>1333.1213481701832</v>
      </c>
    </row>
    <row r="8" spans="1:25" ht="30" customHeight="1">
      <c r="A8" s="40">
        <v>5</v>
      </c>
      <c r="B8" s="41"/>
      <c r="C8" s="55" t="s">
        <v>28</v>
      </c>
      <c r="D8" s="56">
        <v>41683</v>
      </c>
      <c r="E8" s="57" t="s">
        <v>26</v>
      </c>
      <c r="F8" s="58">
        <v>53</v>
      </c>
      <c r="G8" s="58" t="s">
        <v>23</v>
      </c>
      <c r="H8" s="58">
        <v>3</v>
      </c>
      <c r="I8" s="65">
        <v>1704899</v>
      </c>
      <c r="J8" s="66">
        <v>1308</v>
      </c>
      <c r="K8" s="66">
        <v>3664789</v>
      </c>
      <c r="L8" s="66">
        <v>2711</v>
      </c>
      <c r="M8" s="66">
        <v>7275809</v>
      </c>
      <c r="N8" s="66">
        <v>5265</v>
      </c>
      <c r="O8" s="66">
        <v>3933180</v>
      </c>
      <c r="P8" s="66">
        <v>2820</v>
      </c>
      <c r="Q8" s="60">
        <f t="shared" si="5"/>
        <v>16578677</v>
      </c>
      <c r="R8" s="60">
        <f t="shared" si="5"/>
        <v>12104</v>
      </c>
      <c r="S8" s="61" t="e">
        <f t="shared" si="1"/>
        <v>#VALUE!</v>
      </c>
      <c r="T8" s="61">
        <f t="shared" si="2"/>
        <v>1369.68580634501</v>
      </c>
      <c r="U8" s="62">
        <v>27276336</v>
      </c>
      <c r="V8" s="63">
        <f t="shared" si="3"/>
        <v>-0.3921956013446967</v>
      </c>
      <c r="W8" s="67">
        <v>105491954</v>
      </c>
      <c r="X8" s="68">
        <v>79604</v>
      </c>
      <c r="Y8" s="61">
        <f t="shared" si="4"/>
        <v>1325.2092105924326</v>
      </c>
    </row>
    <row r="9" spans="1:25" ht="30" customHeight="1">
      <c r="A9" s="40">
        <v>6</v>
      </c>
      <c r="B9" s="41"/>
      <c r="C9" s="55" t="s">
        <v>29</v>
      </c>
      <c r="D9" s="56">
        <v>41662</v>
      </c>
      <c r="E9" s="57" t="s">
        <v>22</v>
      </c>
      <c r="F9" s="58">
        <v>35</v>
      </c>
      <c r="G9" s="58" t="s">
        <v>23</v>
      </c>
      <c r="H9" s="58">
        <v>6</v>
      </c>
      <c r="I9" s="59">
        <v>541420</v>
      </c>
      <c r="J9" s="59">
        <v>394</v>
      </c>
      <c r="K9" s="59">
        <v>1158765</v>
      </c>
      <c r="L9" s="59">
        <v>850</v>
      </c>
      <c r="M9" s="59">
        <v>4491385</v>
      </c>
      <c r="N9" s="59">
        <v>3237</v>
      </c>
      <c r="O9" s="59">
        <v>3804700</v>
      </c>
      <c r="P9" s="59">
        <v>2777</v>
      </c>
      <c r="Q9" s="60">
        <f t="shared" si="5"/>
        <v>9996270</v>
      </c>
      <c r="R9" s="60">
        <f t="shared" si="5"/>
        <v>7258</v>
      </c>
      <c r="S9" s="61" t="e">
        <f t="shared" si="1"/>
        <v>#VALUE!</v>
      </c>
      <c r="T9" s="61">
        <f t="shared" si="2"/>
        <v>1377.27610912097</v>
      </c>
      <c r="U9" s="62">
        <v>12810935</v>
      </c>
      <c r="V9" s="63">
        <f t="shared" si="3"/>
        <v>-0.21970800726098447</v>
      </c>
      <c r="W9" s="64">
        <v>129829464</v>
      </c>
      <c r="X9" s="64">
        <v>97337</v>
      </c>
      <c r="Y9" s="61">
        <f t="shared" si="4"/>
        <v>1333.8141097424411</v>
      </c>
    </row>
    <row r="10" spans="1:25" ht="30" customHeight="1">
      <c r="A10" s="40">
        <v>7</v>
      </c>
      <c r="B10" s="41"/>
      <c r="C10" s="55" t="s">
        <v>30</v>
      </c>
      <c r="D10" s="56">
        <v>41634</v>
      </c>
      <c r="E10" s="57" t="s">
        <v>22</v>
      </c>
      <c r="F10" s="58">
        <v>36</v>
      </c>
      <c r="G10" s="58" t="s">
        <v>23</v>
      </c>
      <c r="H10" s="58">
        <v>10</v>
      </c>
      <c r="I10" s="59">
        <v>727785</v>
      </c>
      <c r="J10" s="59">
        <v>564</v>
      </c>
      <c r="K10" s="59">
        <v>1756360</v>
      </c>
      <c r="L10" s="59">
        <v>1360</v>
      </c>
      <c r="M10" s="59">
        <v>3585940</v>
      </c>
      <c r="N10" s="59">
        <v>2681</v>
      </c>
      <c r="O10" s="59">
        <v>2142825</v>
      </c>
      <c r="P10" s="59">
        <v>1620</v>
      </c>
      <c r="Q10" s="60">
        <f t="shared" si="5"/>
        <v>8212910</v>
      </c>
      <c r="R10" s="60">
        <f t="shared" si="5"/>
        <v>6225</v>
      </c>
      <c r="S10" s="61" t="e">
        <f t="shared" si="1"/>
        <v>#VALUE!</v>
      </c>
      <c r="T10" s="61">
        <f t="shared" si="2"/>
        <v>1319.3429718875502</v>
      </c>
      <c r="U10" s="62">
        <v>12007815</v>
      </c>
      <c r="V10" s="63">
        <f t="shared" si="3"/>
        <v>-0.3160362647159371</v>
      </c>
      <c r="W10" s="64">
        <v>543790557</v>
      </c>
      <c r="X10" s="64">
        <v>403975</v>
      </c>
      <c r="Y10" s="61">
        <f t="shared" si="4"/>
        <v>1346.0995284361657</v>
      </c>
    </row>
    <row r="11" spans="1:25" ht="30" customHeight="1">
      <c r="A11" s="40">
        <v>8</v>
      </c>
      <c r="B11" s="41"/>
      <c r="C11" s="55" t="s">
        <v>31</v>
      </c>
      <c r="D11" s="56">
        <v>41697</v>
      </c>
      <c r="E11" s="57" t="s">
        <v>32</v>
      </c>
      <c r="F11" s="58">
        <v>13</v>
      </c>
      <c r="G11" s="58" t="s">
        <v>23</v>
      </c>
      <c r="H11" s="58">
        <v>1</v>
      </c>
      <c r="I11" s="69">
        <v>717615</v>
      </c>
      <c r="J11" s="69">
        <v>526</v>
      </c>
      <c r="K11" s="69">
        <v>1137300</v>
      </c>
      <c r="L11" s="69">
        <v>840</v>
      </c>
      <c r="M11" s="69">
        <v>1674280</v>
      </c>
      <c r="N11" s="69">
        <v>1226</v>
      </c>
      <c r="O11" s="69">
        <v>1102145</v>
      </c>
      <c r="P11" s="69">
        <v>768</v>
      </c>
      <c r="Q11" s="60">
        <f aca="true" t="shared" si="6" ref="Q11:R13">+I11+K11+M11+O11</f>
        <v>4631340</v>
      </c>
      <c r="R11" s="60">
        <f t="shared" si="6"/>
        <v>3360</v>
      </c>
      <c r="S11" s="61" t="e">
        <f t="shared" si="1"/>
        <v>#VALUE!</v>
      </c>
      <c r="T11" s="61">
        <f t="shared" si="2"/>
        <v>1378.375</v>
      </c>
      <c r="U11" s="62">
        <v>0</v>
      </c>
      <c r="V11" s="63">
        <f t="shared" si="3"/>
      </c>
      <c r="W11" s="48">
        <v>4631340</v>
      </c>
      <c r="X11" s="48">
        <v>3360</v>
      </c>
      <c r="Y11" s="61">
        <f t="shared" si="4"/>
        <v>1378.375</v>
      </c>
    </row>
    <row r="12" spans="1:25" ht="30" customHeight="1">
      <c r="A12" s="40">
        <v>9</v>
      </c>
      <c r="B12" s="41"/>
      <c r="C12" s="55" t="s">
        <v>33</v>
      </c>
      <c r="D12" s="56">
        <v>41662</v>
      </c>
      <c r="E12" s="57" t="s">
        <v>26</v>
      </c>
      <c r="F12" s="58">
        <v>39</v>
      </c>
      <c r="G12" s="58" t="s">
        <v>23</v>
      </c>
      <c r="H12" s="58">
        <v>6</v>
      </c>
      <c r="I12" s="65">
        <v>407360</v>
      </c>
      <c r="J12" s="66">
        <v>274</v>
      </c>
      <c r="K12" s="66">
        <v>747210</v>
      </c>
      <c r="L12" s="66">
        <v>479</v>
      </c>
      <c r="M12" s="66">
        <v>1365310</v>
      </c>
      <c r="N12" s="66">
        <v>888</v>
      </c>
      <c r="O12" s="66">
        <v>877014</v>
      </c>
      <c r="P12" s="66">
        <v>599</v>
      </c>
      <c r="Q12" s="60">
        <f t="shared" si="6"/>
        <v>3396894</v>
      </c>
      <c r="R12" s="60">
        <f t="shared" si="6"/>
        <v>2240</v>
      </c>
      <c r="S12" s="61" t="e">
        <f t="shared" si="1"/>
        <v>#VALUE!</v>
      </c>
      <c r="T12" s="61">
        <f t="shared" si="2"/>
        <v>1516.4705357142857</v>
      </c>
      <c r="U12" s="62">
        <v>4488874</v>
      </c>
      <c r="V12" s="63">
        <f t="shared" si="3"/>
        <v>-0.24326367815180377</v>
      </c>
      <c r="W12" s="67">
        <v>94355693</v>
      </c>
      <c r="X12" s="68">
        <v>69197</v>
      </c>
      <c r="Y12" s="61">
        <f t="shared" si="4"/>
        <v>1363.5806899143026</v>
      </c>
    </row>
    <row r="13" spans="1:25" ht="30" customHeight="1">
      <c r="A13" s="40">
        <v>10</v>
      </c>
      <c r="B13" s="41"/>
      <c r="C13" s="55" t="s">
        <v>34</v>
      </c>
      <c r="D13" s="56">
        <v>41683</v>
      </c>
      <c r="E13" s="57" t="s">
        <v>26</v>
      </c>
      <c r="F13" s="58">
        <v>30</v>
      </c>
      <c r="G13" s="58" t="s">
        <v>23</v>
      </c>
      <c r="H13" s="58">
        <v>3</v>
      </c>
      <c r="I13" s="65">
        <v>363450</v>
      </c>
      <c r="J13" s="66">
        <v>266</v>
      </c>
      <c r="K13" s="66">
        <v>788205</v>
      </c>
      <c r="L13" s="66">
        <v>595</v>
      </c>
      <c r="M13" s="66">
        <v>1206475</v>
      </c>
      <c r="N13" s="66">
        <v>892</v>
      </c>
      <c r="O13" s="66">
        <v>881760</v>
      </c>
      <c r="P13" s="66">
        <v>626</v>
      </c>
      <c r="Q13" s="60">
        <f t="shared" si="6"/>
        <v>3239890</v>
      </c>
      <c r="R13" s="60">
        <f t="shared" si="6"/>
        <v>2379</v>
      </c>
      <c r="S13" s="61" t="e">
        <f t="shared" si="1"/>
        <v>#VALUE!</v>
      </c>
      <c r="T13" s="61">
        <f t="shared" si="2"/>
        <v>1361.870533837747</v>
      </c>
      <c r="U13" s="62">
        <v>7031930</v>
      </c>
      <c r="V13" s="63">
        <f t="shared" si="3"/>
        <v>-0.5392602031021355</v>
      </c>
      <c r="W13" s="67">
        <v>29688830</v>
      </c>
      <c r="X13" s="68">
        <v>22424</v>
      </c>
      <c r="Y13" s="61">
        <f t="shared" si="4"/>
        <v>1323.9756510881198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6" t="s">
        <v>17</v>
      </c>
      <c r="C15" s="77"/>
      <c r="D15" s="77"/>
      <c r="E15" s="78"/>
      <c r="F15" s="23"/>
      <c r="G15" s="23">
        <f>SUM(G4:G14)</f>
        <v>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150787879</v>
      </c>
      <c r="R15" s="27">
        <f>SUM(R4:R14)</f>
        <v>108414</v>
      </c>
      <c r="S15" s="28" t="e">
        <f>R15/G15</f>
        <v>#DIV/0!</v>
      </c>
      <c r="T15" s="49">
        <f>Q15/R15</f>
        <v>1390.8524637039498</v>
      </c>
      <c r="U15" s="54">
        <v>170845632</v>
      </c>
      <c r="V15" s="38">
        <f>IF(U15&lt;&gt;0,-(U15-Q15)/U15,"")</f>
        <v>-0.11740278498896595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3" t="s">
        <v>19</v>
      </c>
      <c r="V16" s="73"/>
      <c r="W16" s="73"/>
      <c r="X16" s="73"/>
      <c r="Y16" s="7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4"/>
      <c r="V17" s="74"/>
      <c r="W17" s="74"/>
      <c r="X17" s="74"/>
      <c r="Y17" s="7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4"/>
      <c r="V18" s="74"/>
      <c r="W18" s="74"/>
      <c r="X18" s="74"/>
      <c r="Y18" s="74"/>
    </row>
  </sheetData>
  <sheetProtection/>
  <mergeCells count="15"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Bolek</cp:lastModifiedBy>
  <cp:lastPrinted>2008-10-22T07:58:06Z</cp:lastPrinted>
  <dcterms:created xsi:type="dcterms:W3CDTF">2006-04-04T07:29:08Z</dcterms:created>
  <dcterms:modified xsi:type="dcterms:W3CDTF">2014-03-06T11:33:22Z</dcterms:modified>
  <cp:category/>
  <cp:version/>
  <cp:contentType/>
  <cp:contentStatus/>
</cp:coreProperties>
</file>