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3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<sst xmlns="http://schemas.openxmlformats.org/spreadsheetml/2006/main" count="62" uniqueCount="37">
  <si>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</si>
  <si>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</si>
  <si>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</si>
  <si>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</si>
  <si>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</si>
  <si>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</si>
  <si>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</si>
  <si>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</si>
  <si>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</si>
  <si>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</si>
  <si>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</si>
  <si>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</si>
  <si>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</si>
  <si>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</si>
  <si>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</si>
  <si>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</si>
  <si>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</si>
  <si>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</si>
  <si>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</si>
  <si>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</si>
  <si>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</si>
  <si>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Maleficent</t>
  </si>
  <si>
    <t>Forum Hungary</t>
  </si>
  <si>
    <t>n/a</t>
  </si>
  <si>
    <t>Edge of Tomorrow</t>
  </si>
  <si>
    <t>InterCom</t>
  </si>
  <si>
    <t>X-Men: Days of Future Past</t>
  </si>
  <si>
    <t>Bad Neighbors</t>
  </si>
  <si>
    <t>UIP</t>
  </si>
  <si>
    <t>The Fault in our Stars</t>
  </si>
  <si>
    <t>The 100-Year-Old Man…</t>
  </si>
  <si>
    <t>ADS Service</t>
  </si>
  <si>
    <t>The Other Woman</t>
  </si>
  <si>
    <t>Rio 2</t>
  </si>
  <si>
    <t>Beauty and the Beast</t>
  </si>
  <si>
    <t>MTVA</t>
  </si>
  <si>
    <t>Godzilla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</si>
</sst>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4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4" fillId="34" borderId="26" xfId="0" applyFont="1" applyFill="1" applyBorder="1" applyAlignment="1" applyProtection="1">
      <alignment vertical="center"/>
      <protection locked="0"/>
    </xf>
    <xf numFmtId="189" fontId="14" fillId="34" borderId="26" xfId="57" applyNumberFormat="1" applyFont="1" applyFill="1" applyBorder="1" applyAlignment="1" applyProtection="1">
      <alignment horizontal="center" vertical="center"/>
      <protection locked="0"/>
    </xf>
    <xf numFmtId="0" fontId="14" fillId="34" borderId="26" xfId="0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>
      <alignment/>
    </xf>
    <xf numFmtId="3" fontId="15" fillId="34" borderId="26" xfId="43" applyNumberFormat="1" applyFont="1" applyFill="1" applyBorder="1" applyAlignment="1" applyProtection="1">
      <alignment horizontal="right"/>
      <protection/>
    </xf>
    <xf numFmtId="3" fontId="14" fillId="34" borderId="26" xfId="65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83" fontId="14" fillId="34" borderId="26" xfId="65" applyNumberFormat="1" applyFont="1" applyFill="1" applyBorder="1" applyAlignment="1" applyProtection="1">
      <alignment horizontal="right"/>
      <protection/>
    </xf>
    <xf numFmtId="3" fontId="14" fillId="34" borderId="31" xfId="65" applyNumberFormat="1" applyFont="1" applyFill="1" applyBorder="1" applyAlignment="1" applyProtection="1">
      <alignment horizontal="right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190" fontId="14" fillId="0" borderId="26" xfId="43" applyNumberFormat="1" applyFont="1" applyBorder="1" applyAlignment="1">
      <alignment/>
    </xf>
    <xf numFmtId="190" fontId="14" fillId="0" borderId="26" xfId="43" applyNumberFormat="1" applyFont="1" applyFill="1" applyBorder="1" applyAlignment="1">
      <alignment/>
    </xf>
    <xf numFmtId="190" fontId="15" fillId="0" borderId="26" xfId="43" applyNumberFormat="1" applyFont="1" applyBorder="1" applyAlignment="1">
      <alignment/>
    </xf>
    <xf numFmtId="190" fontId="15" fillId="0" borderId="26" xfId="43" applyNumberFormat="1" applyFont="1" applyFill="1" applyBorder="1" applyAlignment="1">
      <alignment/>
    </xf>
    <xf numFmtId="3" fontId="14" fillId="34" borderId="26" xfId="42" applyNumberFormat="1" applyFont="1" applyFill="1" applyBorder="1" applyAlignment="1">
      <alignment/>
    </xf>
    <xf numFmtId="3" fontId="14" fillId="34" borderId="26" xfId="42" applyNumberFormat="1" applyFont="1" applyFill="1" applyBorder="1" applyAlignment="1">
      <alignment horizontal="right"/>
    </xf>
    <xf numFmtId="3" fontId="15" fillId="34" borderId="26" xfId="56" applyNumberFormat="1" applyFont="1" applyFill="1" applyBorder="1">
      <alignment/>
      <protection/>
    </xf>
    <xf numFmtId="3" fontId="14" fillId="34" borderId="26" xfId="43" applyNumberFormat="1" applyFont="1" applyFill="1" applyBorder="1" applyAlignment="1" applyProtection="1">
      <alignment horizontal="right"/>
      <protection/>
    </xf>
    <xf numFmtId="3" fontId="14" fillId="35" borderId="26" xfId="0" applyNumberFormat="1" applyFont="1" applyFill="1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0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686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5-8 JUNE2014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10" sqref="C1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63" t="s">
        <v>0</v>
      </c>
      <c r="D2" s="65" t="s">
        <v>1</v>
      </c>
      <c r="E2" s="65" t="s">
        <v>2</v>
      </c>
      <c r="F2" s="68" t="s">
        <v>3</v>
      </c>
      <c r="G2" s="68" t="s">
        <v>4</v>
      </c>
      <c r="H2" s="68" t="s">
        <v>5</v>
      </c>
      <c r="I2" s="56" t="s">
        <v>18</v>
      </c>
      <c r="J2" s="56"/>
      <c r="K2" s="56" t="s">
        <v>6</v>
      </c>
      <c r="L2" s="56"/>
      <c r="M2" s="56" t="s">
        <v>7</v>
      </c>
      <c r="N2" s="56"/>
      <c r="O2" s="56" t="s">
        <v>8</v>
      </c>
      <c r="P2" s="56"/>
      <c r="Q2" s="56" t="s">
        <v>9</v>
      </c>
      <c r="R2" s="56"/>
      <c r="S2" s="56"/>
      <c r="T2" s="56"/>
      <c r="U2" s="56" t="s">
        <v>10</v>
      </c>
      <c r="V2" s="56"/>
      <c r="W2" s="56" t="s">
        <v>11</v>
      </c>
      <c r="X2" s="56"/>
      <c r="Y2" s="59"/>
    </row>
    <row r="3" spans="1:25" ht="30" customHeight="1">
      <c r="A3" s="13"/>
      <c r="B3" s="14"/>
      <c r="C3" s="64"/>
      <c r="D3" s="66"/>
      <c r="E3" s="67"/>
      <c r="F3" s="69"/>
      <c r="G3" s="69"/>
      <c r="H3" s="69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70" t="s">
        <v>21</v>
      </c>
      <c r="D4" s="71">
        <v>41795</v>
      </c>
      <c r="E4" s="72" t="s">
        <v>22</v>
      </c>
      <c r="F4" s="48">
        <v>55</v>
      </c>
      <c r="G4" s="48" t="s">
        <v>23</v>
      </c>
      <c r="H4" s="48">
        <v>1</v>
      </c>
      <c r="I4" s="73">
        <v>6048067</v>
      </c>
      <c r="J4" s="73">
        <v>4235</v>
      </c>
      <c r="K4" s="73">
        <v>7794820</v>
      </c>
      <c r="L4" s="73">
        <v>5540</v>
      </c>
      <c r="M4" s="73">
        <v>12079553</v>
      </c>
      <c r="N4" s="73">
        <v>8246</v>
      </c>
      <c r="O4" s="73">
        <v>13076387</v>
      </c>
      <c r="P4" s="73">
        <v>8741</v>
      </c>
      <c r="Q4" s="74">
        <f>+I4+K4+M4+O4</f>
        <v>38998827</v>
      </c>
      <c r="R4" s="74">
        <f>+J4+L4+N4+P4</f>
        <v>26762</v>
      </c>
      <c r="S4" s="75" t="e">
        <f>IF(Q4&lt;&gt;0,R4/G4,"")</f>
        <v>#VALUE!</v>
      </c>
      <c r="T4" s="75">
        <f>IF(Q4&lt;&gt;0,Q4/R4,"")</f>
        <v>1457.246356774531</v>
      </c>
      <c r="U4" s="76">
        <v>0</v>
      </c>
      <c r="V4" s="77">
        <f>IF(U4&lt;&gt;0,-(U4-Q4)/U4,"")</f>
      </c>
      <c r="W4" s="49">
        <v>38998827</v>
      </c>
      <c r="X4" s="49">
        <v>26762</v>
      </c>
      <c r="Y4" s="78">
        <v>1348.9064383592568</v>
      </c>
    </row>
    <row r="5" spans="1:25" ht="30" customHeight="1">
      <c r="A5" s="40">
        <v>2</v>
      </c>
      <c r="B5" s="41"/>
      <c r="C5" s="79" t="s">
        <v>24</v>
      </c>
      <c r="D5" s="71">
        <v>41788</v>
      </c>
      <c r="E5" s="80" t="s">
        <v>25</v>
      </c>
      <c r="F5" s="81">
        <v>52</v>
      </c>
      <c r="G5" s="81" t="s">
        <v>23</v>
      </c>
      <c r="H5" s="81">
        <v>2</v>
      </c>
      <c r="I5" s="82">
        <v>5856855</v>
      </c>
      <c r="J5" s="83">
        <v>3911</v>
      </c>
      <c r="K5" s="83">
        <v>7795253</v>
      </c>
      <c r="L5" s="83">
        <v>5121</v>
      </c>
      <c r="M5" s="83">
        <v>11697806</v>
      </c>
      <c r="N5" s="83">
        <v>7665</v>
      </c>
      <c r="O5" s="83">
        <v>12392374</v>
      </c>
      <c r="P5" s="83">
        <v>8130</v>
      </c>
      <c r="Q5" s="74">
        <f>+I5+K5+M5+O5</f>
        <v>37742288</v>
      </c>
      <c r="R5" s="74">
        <f>+J5+L5+N5+P5</f>
        <v>24827</v>
      </c>
      <c r="S5" s="75" t="e">
        <f>IF(Q5&lt;&gt;0,R5/G5,"")</f>
        <v>#VALUE!</v>
      </c>
      <c r="T5" s="75">
        <f>IF(Q5&lt;&gt;0,Q5/R5,"")</f>
        <v>1520.21138276876</v>
      </c>
      <c r="U5" s="76">
        <v>71408573</v>
      </c>
      <c r="V5" s="77">
        <f>IF(U5&lt;&gt;0,-(U5-Q5)/U5,"")</f>
        <v>-0.47145998842463915</v>
      </c>
      <c r="W5" s="84">
        <v>129192057</v>
      </c>
      <c r="X5" s="85">
        <v>85349</v>
      </c>
      <c r="Y5" s="78">
        <f>W5/X5</f>
        <v>1513.6915136674127</v>
      </c>
    </row>
    <row r="6" spans="1:25" ht="30" customHeight="1">
      <c r="A6" s="40">
        <v>3</v>
      </c>
      <c r="B6" s="41"/>
      <c r="C6" s="79" t="s">
        <v>26</v>
      </c>
      <c r="D6" s="71">
        <v>41781</v>
      </c>
      <c r="E6" s="80" t="s">
        <v>25</v>
      </c>
      <c r="F6" s="81">
        <v>52</v>
      </c>
      <c r="G6" s="81" t="s">
        <v>23</v>
      </c>
      <c r="H6" s="81">
        <v>3</v>
      </c>
      <c r="I6" s="82">
        <v>3229299</v>
      </c>
      <c r="J6" s="83">
        <v>2372</v>
      </c>
      <c r="K6" s="83">
        <v>4796435</v>
      </c>
      <c r="L6" s="83">
        <v>3538</v>
      </c>
      <c r="M6" s="83">
        <v>7049334</v>
      </c>
      <c r="N6" s="83">
        <v>4992</v>
      </c>
      <c r="O6" s="83">
        <v>7089063</v>
      </c>
      <c r="P6" s="83">
        <v>4907</v>
      </c>
      <c r="Q6" s="74">
        <f>+I6+K6+M6+O6</f>
        <v>22164131</v>
      </c>
      <c r="R6" s="74">
        <f>+J6+L6+N6+P6</f>
        <v>15809</v>
      </c>
      <c r="S6" s="75" t="e">
        <f aca="true" t="shared" si="0" ref="S6:S11">IF(Q6&lt;&gt;0,R6/G6,"")</f>
        <v>#VALUE!</v>
      </c>
      <c r="T6" s="75">
        <f aca="true" t="shared" si="1" ref="T6:T11">IF(Q6&lt;&gt;0,Q6/R6,"")</f>
        <v>1401.994496805617</v>
      </c>
      <c r="U6" s="76">
        <v>44950138</v>
      </c>
      <c r="V6" s="77">
        <f aca="true" t="shared" si="2" ref="V6:V11">IF(U6&lt;&gt;0,-(U6-Q6)/U6,"")</f>
        <v>-0.5069173981178878</v>
      </c>
      <c r="W6" s="84">
        <v>180025175</v>
      </c>
      <c r="X6" s="85">
        <v>126735</v>
      </c>
      <c r="Y6" s="78">
        <f>W6/X6</f>
        <v>1420.485067266343</v>
      </c>
    </row>
    <row r="7" spans="1:25" ht="30" customHeight="1">
      <c r="A7" s="40">
        <v>4</v>
      </c>
      <c r="B7" s="41"/>
      <c r="C7" s="79" t="s">
        <v>27</v>
      </c>
      <c r="D7" s="71">
        <v>41774</v>
      </c>
      <c r="E7" s="80" t="s">
        <v>28</v>
      </c>
      <c r="F7" s="81">
        <v>43</v>
      </c>
      <c r="G7" s="81">
        <v>45</v>
      </c>
      <c r="H7" s="81">
        <v>4</v>
      </c>
      <c r="I7" s="86">
        <v>1394920</v>
      </c>
      <c r="J7" s="86">
        <v>1114</v>
      </c>
      <c r="K7" s="86">
        <v>2379195</v>
      </c>
      <c r="L7" s="86">
        <v>1963</v>
      </c>
      <c r="M7" s="86">
        <v>3930175</v>
      </c>
      <c r="N7" s="86">
        <v>3035</v>
      </c>
      <c r="O7" s="86">
        <v>3787120</v>
      </c>
      <c r="P7" s="86">
        <v>2849</v>
      </c>
      <c r="Q7" s="74">
        <f>+I7+K7+M7+O7</f>
        <v>11491410</v>
      </c>
      <c r="R7" s="74">
        <f>+J7+L7+N7+P7</f>
        <v>8961</v>
      </c>
      <c r="S7" s="75">
        <f t="shared" si="0"/>
        <v>199.13333333333333</v>
      </c>
      <c r="T7" s="75">
        <f t="shared" si="1"/>
        <v>1282.3803146970204</v>
      </c>
      <c r="U7" s="76">
        <v>19274787</v>
      </c>
      <c r="V7" s="77">
        <f t="shared" si="2"/>
        <v>-0.4038113105996969</v>
      </c>
      <c r="W7" s="49">
        <v>125155411</v>
      </c>
      <c r="X7" s="49">
        <v>97182</v>
      </c>
      <c r="Y7" s="78">
        <f>W7/X7</f>
        <v>1287.8455989792349</v>
      </c>
    </row>
    <row r="8" spans="1:25" ht="30" customHeight="1">
      <c r="A8" s="40">
        <v>5</v>
      </c>
      <c r="B8" s="41"/>
      <c r="C8" s="79" t="s">
        <v>29</v>
      </c>
      <c r="D8" s="71">
        <v>41795</v>
      </c>
      <c r="E8" s="80" t="s">
        <v>25</v>
      </c>
      <c r="F8" s="81">
        <v>17</v>
      </c>
      <c r="G8" s="81" t="s">
        <v>23</v>
      </c>
      <c r="H8" s="81">
        <v>1</v>
      </c>
      <c r="I8" s="82">
        <v>1533215</v>
      </c>
      <c r="J8" s="83">
        <v>1176</v>
      </c>
      <c r="K8" s="83">
        <v>1873295</v>
      </c>
      <c r="L8" s="83">
        <v>1450</v>
      </c>
      <c r="M8" s="83">
        <v>1798352</v>
      </c>
      <c r="N8" s="83">
        <v>1357</v>
      </c>
      <c r="O8" s="83">
        <v>1609770</v>
      </c>
      <c r="P8" s="83">
        <v>1204</v>
      </c>
      <c r="Q8" s="74">
        <f>+I8+K8+M8+O8</f>
        <v>6814632</v>
      </c>
      <c r="R8" s="74">
        <f>+J8+L8+N8+P8</f>
        <v>5187</v>
      </c>
      <c r="S8" s="75" t="e">
        <f t="shared" si="0"/>
        <v>#VALUE!</v>
      </c>
      <c r="T8" s="75">
        <f t="shared" si="1"/>
        <v>1313.7906304222095</v>
      </c>
      <c r="U8" s="76">
        <v>0</v>
      </c>
      <c r="V8" s="77">
        <f t="shared" si="2"/>
      </c>
      <c r="W8" s="84">
        <v>6814632</v>
      </c>
      <c r="X8" s="85">
        <v>5187</v>
      </c>
      <c r="Y8" s="78">
        <f>W8/X8</f>
        <v>1313.7906304222095</v>
      </c>
    </row>
    <row r="9" spans="1:25" ht="30" customHeight="1">
      <c r="A9" s="40">
        <v>6</v>
      </c>
      <c r="B9" s="41"/>
      <c r="C9" s="79" t="s">
        <v>30</v>
      </c>
      <c r="D9" s="71">
        <v>41795</v>
      </c>
      <c r="E9" s="80" t="s">
        <v>31</v>
      </c>
      <c r="F9" s="81">
        <v>34</v>
      </c>
      <c r="G9" s="81" t="s">
        <v>23</v>
      </c>
      <c r="H9" s="81">
        <v>1</v>
      </c>
      <c r="I9" s="87"/>
      <c r="J9" s="87"/>
      <c r="K9" s="87"/>
      <c r="L9" s="87"/>
      <c r="M9" s="87"/>
      <c r="N9" s="87"/>
      <c r="O9" s="87"/>
      <c r="P9" s="87"/>
      <c r="Q9" s="74">
        <v>6184433</v>
      </c>
      <c r="R9" s="74">
        <v>4519</v>
      </c>
      <c r="S9" s="75" t="e">
        <f t="shared" si="0"/>
        <v>#VALUE!</v>
      </c>
      <c r="T9" s="75">
        <f t="shared" si="1"/>
        <v>1368.5401637530426</v>
      </c>
      <c r="U9" s="76">
        <v>0</v>
      </c>
      <c r="V9" s="77">
        <f t="shared" si="2"/>
      </c>
      <c r="W9" s="88">
        <v>7853723</v>
      </c>
      <c r="X9" s="88">
        <v>5737</v>
      </c>
      <c r="Y9" s="78">
        <f>W9/X9</f>
        <v>1368.9599093602928</v>
      </c>
    </row>
    <row r="10" spans="1:25" ht="30" customHeight="1">
      <c r="A10" s="40">
        <v>7</v>
      </c>
      <c r="B10" s="41"/>
      <c r="C10" s="79" t="s">
        <v>32</v>
      </c>
      <c r="D10" s="71">
        <v>41753</v>
      </c>
      <c r="E10" s="80" t="s">
        <v>25</v>
      </c>
      <c r="F10" s="81">
        <v>47</v>
      </c>
      <c r="G10" s="81" t="s">
        <v>23</v>
      </c>
      <c r="H10" s="81">
        <v>7</v>
      </c>
      <c r="I10" s="82">
        <v>698185</v>
      </c>
      <c r="J10" s="83">
        <v>534</v>
      </c>
      <c r="K10" s="83">
        <v>1334365</v>
      </c>
      <c r="L10" s="83">
        <v>1007</v>
      </c>
      <c r="M10" s="83">
        <v>2079035</v>
      </c>
      <c r="N10" s="83">
        <v>1580</v>
      </c>
      <c r="O10" s="83">
        <v>1783420</v>
      </c>
      <c r="P10" s="83">
        <v>1282</v>
      </c>
      <c r="Q10" s="74">
        <f>+I10+K10+M10+O10</f>
        <v>5895005</v>
      </c>
      <c r="R10" s="74">
        <f>+J10+L10+N10+P10</f>
        <v>4403</v>
      </c>
      <c r="S10" s="75" t="e">
        <f t="shared" si="0"/>
        <v>#VALUE!</v>
      </c>
      <c r="T10" s="75">
        <f t="shared" si="1"/>
        <v>1338.8610038610038</v>
      </c>
      <c r="U10" s="76">
        <v>9682160</v>
      </c>
      <c r="V10" s="77">
        <f t="shared" si="2"/>
        <v>-0.3911477397605493</v>
      </c>
      <c r="W10" s="84">
        <v>227516881</v>
      </c>
      <c r="X10" s="85">
        <v>172086</v>
      </c>
      <c r="Y10" s="78">
        <f>W10/X10</f>
        <v>1322.1115081993887</v>
      </c>
    </row>
    <row r="11" spans="1:25" ht="30" customHeight="1">
      <c r="A11" s="40">
        <v>8</v>
      </c>
      <c r="B11" s="41"/>
      <c r="C11" s="79" t="s">
        <v>33</v>
      </c>
      <c r="D11" s="71">
        <v>41739</v>
      </c>
      <c r="E11" s="80" t="s">
        <v>25</v>
      </c>
      <c r="F11" s="81">
        <v>56</v>
      </c>
      <c r="G11" s="81" t="s">
        <v>23</v>
      </c>
      <c r="H11" s="81">
        <v>9</v>
      </c>
      <c r="I11" s="82">
        <v>409730</v>
      </c>
      <c r="J11" s="83">
        <v>366</v>
      </c>
      <c r="K11" s="83">
        <v>936030</v>
      </c>
      <c r="L11" s="83">
        <v>1040</v>
      </c>
      <c r="M11" s="83">
        <v>1827520</v>
      </c>
      <c r="N11" s="83">
        <v>1547</v>
      </c>
      <c r="O11" s="83">
        <v>1964120</v>
      </c>
      <c r="P11" s="83">
        <v>1632</v>
      </c>
      <c r="Q11" s="74">
        <f>+I11+K11+M11+O11</f>
        <v>5137400</v>
      </c>
      <c r="R11" s="74">
        <f>+J11+L11+N11+P11</f>
        <v>4585</v>
      </c>
      <c r="S11" s="75" t="e">
        <f t="shared" si="0"/>
        <v>#VALUE!</v>
      </c>
      <c r="T11" s="75">
        <f t="shared" si="1"/>
        <v>1120.4798255179935</v>
      </c>
      <c r="U11" s="76">
        <v>8923285</v>
      </c>
      <c r="V11" s="77">
        <f t="shared" si="2"/>
        <v>-0.4242703219722333</v>
      </c>
      <c r="W11" s="84">
        <v>288975249</v>
      </c>
      <c r="X11" s="85">
        <v>220415</v>
      </c>
      <c r="Y11" s="78">
        <f>W11/X11</f>
        <v>1311.0507406483225</v>
      </c>
    </row>
    <row r="12" spans="1:25" ht="30" customHeight="1">
      <c r="A12" s="40">
        <v>9</v>
      </c>
      <c r="B12" s="41"/>
      <c r="C12" s="79" t="s">
        <v>34</v>
      </c>
      <c r="D12" s="71">
        <v>41795</v>
      </c>
      <c r="E12" s="80" t="s">
        <v>35</v>
      </c>
      <c r="F12" s="81">
        <v>30</v>
      </c>
      <c r="G12" s="81" t="s">
        <v>23</v>
      </c>
      <c r="H12" s="81">
        <v>1</v>
      </c>
      <c r="I12" s="89">
        <v>642750</v>
      </c>
      <c r="J12" s="89">
        <v>476</v>
      </c>
      <c r="K12" s="90">
        <v>1010195</v>
      </c>
      <c r="L12" s="90">
        <v>747</v>
      </c>
      <c r="M12" s="90">
        <v>1494160</v>
      </c>
      <c r="N12" s="90">
        <v>1084</v>
      </c>
      <c r="O12" s="90">
        <v>1656810</v>
      </c>
      <c r="P12" s="90">
        <v>1207</v>
      </c>
      <c r="Q12" s="74">
        <f>+I12+K12+M12+O12</f>
        <v>4803915</v>
      </c>
      <c r="R12" s="74">
        <f>+J12+L12+N12+P12</f>
        <v>3514</v>
      </c>
      <c r="S12" s="75" t="e">
        <f>IF(Q12&lt;&gt;0,R12/G12,"")</f>
        <v>#VALUE!</v>
      </c>
      <c r="T12" s="75">
        <f>IF(Q12&lt;&gt;0,Q12/R12,"")</f>
        <v>1367.078827546955</v>
      </c>
      <c r="U12" s="76">
        <v>0</v>
      </c>
      <c r="V12" s="77">
        <f>IF(U12&lt;&gt;0,-(U12-Q12)/U12,"")</f>
      </c>
      <c r="W12" s="88">
        <v>4803915</v>
      </c>
      <c r="X12" s="88">
        <v>3514</v>
      </c>
      <c r="Y12" s="75">
        <f>W12/X12</f>
        <v>1367.078827546955</v>
      </c>
    </row>
    <row r="13" spans="1:25" ht="30" customHeight="1">
      <c r="A13" s="40">
        <v>10</v>
      </c>
      <c r="B13" s="41"/>
      <c r="C13" s="79" t="s">
        <v>36</v>
      </c>
      <c r="D13" s="71">
        <v>41774</v>
      </c>
      <c r="E13" s="80" t="s">
        <v>25</v>
      </c>
      <c r="F13" s="81">
        <v>53</v>
      </c>
      <c r="G13" s="81" t="s">
        <v>23</v>
      </c>
      <c r="H13" s="81">
        <v>4</v>
      </c>
      <c r="I13" s="82">
        <v>513322</v>
      </c>
      <c r="J13" s="83">
        <v>389</v>
      </c>
      <c r="K13" s="83">
        <v>874295</v>
      </c>
      <c r="L13" s="83">
        <v>666</v>
      </c>
      <c r="M13" s="83">
        <v>1527910</v>
      </c>
      <c r="N13" s="83">
        <v>1056</v>
      </c>
      <c r="O13" s="83">
        <v>1654205</v>
      </c>
      <c r="P13" s="83">
        <v>1135</v>
      </c>
      <c r="Q13" s="74">
        <f>+I13+K13+M13+O13</f>
        <v>4569732</v>
      </c>
      <c r="R13" s="74">
        <f>+J13+L13+N13+P13</f>
        <v>3246</v>
      </c>
      <c r="S13" s="75" t="e">
        <f>IF(Q13&lt;&gt;0,R13/G13,"")</f>
        <v>#VALUE!</v>
      </c>
      <c r="T13" s="75">
        <f>IF(Q13&lt;&gt;0,Q13/R13,"")</f>
        <v>1407.804066543438</v>
      </c>
      <c r="U13" s="76">
        <v>11463874</v>
      </c>
      <c r="V13" s="77">
        <f>IF(U13&lt;&gt;0,-(U13-Q13)/U13,"")</f>
        <v>-0.6013797779005596</v>
      </c>
      <c r="W13" s="84">
        <v>154606649</v>
      </c>
      <c r="X13" s="85">
        <v>105892</v>
      </c>
      <c r="Y13" s="78">
        <f>W13/X13</f>
        <v>1460.0408812752617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60" t="s">
        <v>17</v>
      </c>
      <c r="C15" s="61"/>
      <c r="D15" s="61"/>
      <c r="E15" s="62"/>
      <c r="F15" s="23"/>
      <c r="G15" s="23">
        <f>SUM(G4:G14)</f>
        <v>45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143801773</v>
      </c>
      <c r="R15" s="27">
        <f>SUM(R4:R14)</f>
        <v>101813</v>
      </c>
      <c r="S15" s="28">
        <f>R15/G15</f>
        <v>2262.511111111111</v>
      </c>
      <c r="T15" s="50">
        <f>Q15/R15</f>
        <v>1412.410723581468</v>
      </c>
      <c r="U15" s="55">
        <v>184108435</v>
      </c>
      <c r="V15" s="38">
        <f>IF(U15&lt;&gt;0,-(U15-Q15)/U15,"")</f>
        <v>-0.2189289263145385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57" t="s">
        <v>19</v>
      </c>
      <c r="V16" s="57"/>
      <c r="W16" s="57"/>
      <c r="X16" s="57"/>
      <c r="Y16" s="5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58"/>
      <c r="V17" s="58"/>
      <c r="W17" s="58"/>
      <c r="X17" s="58"/>
      <c r="Y17" s="5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58"/>
      <c r="V18" s="58"/>
      <c r="W18" s="58"/>
      <c r="X18" s="58"/>
      <c r="Y18" s="58"/>
    </row>
  </sheetData>
  <sheetProtection/>
  <mergeCells count="15"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Andrea Pataki</cp:lastModifiedBy>
  <cp:lastPrinted>2008-10-22T07:58:06Z</cp:lastPrinted>
  <dcterms:created xsi:type="dcterms:W3CDTF">2006-04-04T07:29:08Z</dcterms:created>
  <dcterms:modified xsi:type="dcterms:W3CDTF">2014-06-10T11:26:51Z</dcterms:modified>
  <cp:category/>
  <cp:version/>
  <cp:contentType/>
  <cp:contentStatus/>
</cp:coreProperties>
</file>