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25" activeTab="0"/>
  </bookViews>
  <sheets>
    <sheet name="Weekend Top 10 - WE 31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<sst xmlns="http://schemas.openxmlformats.org/spreadsheetml/2006/main" count="61" uniqueCount="36">
  <si>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</si>
  <si>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</si>
  <si>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</si>
  <si>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</si>
  <si>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</si>
  <si>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</si>
  <si>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</si>
  <si>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</si>
  <si>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</si>
  <si>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</si>
  <si>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</si>
  <si>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</si>
  <si>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</si>
  <si>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</si>
  <si>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</si>
  <si>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</si>
  <si>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</si>
  <si>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</si>
  <si>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</si>
  <si>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</si>
  <si>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</si>
  <si>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Sex Tape</t>
  </si>
  <si>
    <t>InterCom</t>
  </si>
  <si>
    <t>n/a</t>
  </si>
  <si>
    <t>Hercules</t>
  </si>
  <si>
    <t>Forum Hungary</t>
  </si>
  <si>
    <t>How to Train Your Dragon 2</t>
  </si>
  <si>
    <t>Blended</t>
  </si>
  <si>
    <t>Planes: Fire &amp; Rescue</t>
  </si>
  <si>
    <t>Dawn of the Planet of Apes</t>
  </si>
  <si>
    <t>Transformers: Age of Extinction</t>
  </si>
  <si>
    <t>UIP</t>
  </si>
  <si>
    <t>Begin Again</t>
  </si>
  <si>
    <t>A Company</t>
  </si>
  <si>
    <t>Edge of Tomorrow</t>
  </si>
  <si>
    <t>Bad Neighbors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</si>
</sst>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14" fillId="34" borderId="26" xfId="0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198" fontId="14" fillId="34" borderId="26" xfId="42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5" fillId="34" borderId="26" xfId="42" applyNumberFormat="1" applyFont="1" applyFill="1" applyBorder="1" applyAlignment="1">
      <alignment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 horizontal="center"/>
      <protection/>
    </xf>
    <xf numFmtId="3" fontId="14" fillId="34" borderId="26" xfId="43" applyNumberFormat="1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973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684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 JULY - 3 AUGUST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" sqref="C1: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1.14062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41851</v>
      </c>
      <c r="E4" s="58" t="s">
        <v>22</v>
      </c>
      <c r="F4" s="48">
        <v>51</v>
      </c>
      <c r="G4" s="48" t="s">
        <v>23</v>
      </c>
      <c r="H4" s="48">
        <v>1</v>
      </c>
      <c r="I4" s="59">
        <v>12202664</v>
      </c>
      <c r="J4" s="59">
        <v>9701</v>
      </c>
      <c r="K4" s="59">
        <v>12382848</v>
      </c>
      <c r="L4" s="59">
        <v>9500</v>
      </c>
      <c r="M4" s="59">
        <v>14450582</v>
      </c>
      <c r="N4" s="59">
        <v>10749</v>
      </c>
      <c r="O4" s="59">
        <v>13257686</v>
      </c>
      <c r="P4" s="59">
        <v>9821</v>
      </c>
      <c r="Q4" s="60">
        <f aca="true" t="shared" si="0" ref="Q4:R10">+I4+K4+M4+O4</f>
        <v>52293780</v>
      </c>
      <c r="R4" s="60">
        <f t="shared" si="0"/>
        <v>39771</v>
      </c>
      <c r="S4" s="61" t="e">
        <f>IF(Q4&lt;&gt;0,R4/G4,"")</f>
        <v>#VALUE!</v>
      </c>
      <c r="T4" s="61">
        <f>IF(Q4&lt;&gt;0,Q4/R4,"")</f>
        <v>1314.8721430187825</v>
      </c>
      <c r="U4" s="62">
        <v>0</v>
      </c>
      <c r="V4" s="63">
        <f>IF(U4&lt;&gt;0,-(U4-Q4)/U4,"")</f>
      </c>
      <c r="W4" s="64">
        <v>52293780</v>
      </c>
      <c r="X4" s="64">
        <v>39771</v>
      </c>
      <c r="Y4" s="61">
        <f>W4/X4</f>
        <v>1314.8721430187825</v>
      </c>
    </row>
    <row r="5" spans="1:25" ht="30" customHeight="1">
      <c r="A5" s="40">
        <v>2</v>
      </c>
      <c r="B5" s="41"/>
      <c r="C5" s="65" t="s">
        <v>24</v>
      </c>
      <c r="D5" s="57">
        <v>41844</v>
      </c>
      <c r="E5" s="66" t="s">
        <v>25</v>
      </c>
      <c r="F5" s="67">
        <v>54</v>
      </c>
      <c r="G5" s="67" t="s">
        <v>23</v>
      </c>
      <c r="H5" s="67">
        <v>2</v>
      </c>
      <c r="I5" s="68">
        <v>5929245</v>
      </c>
      <c r="J5" s="68">
        <v>4052</v>
      </c>
      <c r="K5" s="68">
        <v>6552393</v>
      </c>
      <c r="L5" s="68">
        <v>4257</v>
      </c>
      <c r="M5" s="68">
        <v>9843216</v>
      </c>
      <c r="N5" s="68">
        <v>6229</v>
      </c>
      <c r="O5" s="68">
        <v>9082774</v>
      </c>
      <c r="P5" s="68">
        <v>5796</v>
      </c>
      <c r="Q5" s="60">
        <f t="shared" si="0"/>
        <v>31407628</v>
      </c>
      <c r="R5" s="60">
        <f t="shared" si="0"/>
        <v>20334</v>
      </c>
      <c r="S5" s="61" t="e">
        <f aca="true" t="shared" si="1" ref="S5:S10">IF(Q5&lt;&gt;0,R5/G5,"")</f>
        <v>#VALUE!</v>
      </c>
      <c r="T5" s="61">
        <f aca="true" t="shared" si="2" ref="T5:T10">IF(Q5&lt;&gt;0,Q5/R5,"")</f>
        <v>1544.5868004327726</v>
      </c>
      <c r="U5" s="62">
        <v>54408448</v>
      </c>
      <c r="V5" s="63">
        <f aca="true" t="shared" si="3" ref="V5:V11">IF(U5&lt;&gt;0,-(U5-Q5)/U5,"")</f>
        <v>-0.4227435415911882</v>
      </c>
      <c r="W5" s="49">
        <v>110349796</v>
      </c>
      <c r="X5" s="49">
        <v>73469</v>
      </c>
      <c r="Y5" s="61">
        <f aca="true" t="shared" si="4" ref="Y5:Y10">W5/X5</f>
        <v>1501.9912616205474</v>
      </c>
    </row>
    <row r="6" spans="1:25" ht="30" customHeight="1">
      <c r="A6" s="40">
        <v>3</v>
      </c>
      <c r="B6" s="41"/>
      <c r="C6" s="65" t="s">
        <v>26</v>
      </c>
      <c r="D6" s="57">
        <v>41809</v>
      </c>
      <c r="E6" s="66" t="s">
        <v>22</v>
      </c>
      <c r="F6" s="67">
        <v>61</v>
      </c>
      <c r="G6" s="67" t="s">
        <v>23</v>
      </c>
      <c r="H6" s="67">
        <v>7</v>
      </c>
      <c r="I6" s="69">
        <v>3372710</v>
      </c>
      <c r="J6" s="69">
        <v>2588</v>
      </c>
      <c r="K6" s="69">
        <v>3044695</v>
      </c>
      <c r="L6" s="69">
        <v>2212</v>
      </c>
      <c r="M6" s="69">
        <v>4442085</v>
      </c>
      <c r="N6" s="69">
        <v>3240</v>
      </c>
      <c r="O6" s="69">
        <v>4554135</v>
      </c>
      <c r="P6" s="69">
        <v>3290</v>
      </c>
      <c r="Q6" s="60">
        <f t="shared" si="0"/>
        <v>15413625</v>
      </c>
      <c r="R6" s="60">
        <f t="shared" si="0"/>
        <v>11330</v>
      </c>
      <c r="S6" s="61" t="e">
        <f t="shared" si="1"/>
        <v>#VALUE!</v>
      </c>
      <c r="T6" s="61">
        <f t="shared" si="2"/>
        <v>1360.4258605472198</v>
      </c>
      <c r="U6" s="62">
        <v>16826234</v>
      </c>
      <c r="V6" s="63">
        <f t="shared" si="3"/>
        <v>-0.08395277279514834</v>
      </c>
      <c r="W6" s="70">
        <v>404209742</v>
      </c>
      <c r="X6" s="70">
        <v>305954</v>
      </c>
      <c r="Y6" s="61">
        <f t="shared" si="4"/>
        <v>1321.1454728488595</v>
      </c>
    </row>
    <row r="7" spans="1:25" ht="30" customHeight="1">
      <c r="A7" s="40">
        <v>4</v>
      </c>
      <c r="B7" s="41"/>
      <c r="C7" s="65" t="s">
        <v>27</v>
      </c>
      <c r="D7" s="57">
        <v>41823</v>
      </c>
      <c r="E7" s="66" t="s">
        <v>22</v>
      </c>
      <c r="F7" s="67">
        <v>52</v>
      </c>
      <c r="G7" s="67" t="s">
        <v>23</v>
      </c>
      <c r="H7" s="67">
        <v>5</v>
      </c>
      <c r="I7" s="69">
        <v>2629885</v>
      </c>
      <c r="J7" s="69">
        <v>2006</v>
      </c>
      <c r="K7" s="69">
        <v>2694345</v>
      </c>
      <c r="L7" s="69">
        <v>1998</v>
      </c>
      <c r="M7" s="69">
        <v>4111224</v>
      </c>
      <c r="N7" s="69">
        <v>2957</v>
      </c>
      <c r="O7" s="69">
        <v>3452990</v>
      </c>
      <c r="P7" s="69">
        <v>2523</v>
      </c>
      <c r="Q7" s="60">
        <f t="shared" si="0"/>
        <v>12888444</v>
      </c>
      <c r="R7" s="60">
        <f t="shared" si="0"/>
        <v>9484</v>
      </c>
      <c r="S7" s="61" t="e">
        <f t="shared" si="1"/>
        <v>#VALUE!</v>
      </c>
      <c r="T7" s="61">
        <f t="shared" si="2"/>
        <v>1358.9671024884015</v>
      </c>
      <c r="U7" s="62">
        <v>18772201</v>
      </c>
      <c r="V7" s="63">
        <f t="shared" si="3"/>
        <v>-0.3134292563775553</v>
      </c>
      <c r="W7" s="70">
        <v>196416001</v>
      </c>
      <c r="X7" s="70">
        <v>153185</v>
      </c>
      <c r="Y7" s="61">
        <f t="shared" si="4"/>
        <v>1282.2143225511636</v>
      </c>
    </row>
    <row r="8" spans="1:25" ht="30" customHeight="1">
      <c r="A8" s="40">
        <v>5</v>
      </c>
      <c r="B8" s="41"/>
      <c r="C8" s="65" t="s">
        <v>28</v>
      </c>
      <c r="D8" s="57">
        <v>41837</v>
      </c>
      <c r="E8" s="66" t="s">
        <v>25</v>
      </c>
      <c r="F8" s="67">
        <v>60</v>
      </c>
      <c r="G8" s="67" t="s">
        <v>23</v>
      </c>
      <c r="H8" s="67">
        <v>3</v>
      </c>
      <c r="I8" s="68">
        <v>2591740</v>
      </c>
      <c r="J8" s="68">
        <v>2144</v>
      </c>
      <c r="K8" s="68">
        <v>1818925</v>
      </c>
      <c r="L8" s="68">
        <v>1423</v>
      </c>
      <c r="M8" s="68">
        <v>3073450</v>
      </c>
      <c r="N8" s="68">
        <v>2349</v>
      </c>
      <c r="O8" s="68">
        <v>3347160</v>
      </c>
      <c r="P8" s="68">
        <v>2573</v>
      </c>
      <c r="Q8" s="60">
        <f t="shared" si="0"/>
        <v>10831275</v>
      </c>
      <c r="R8" s="60">
        <f t="shared" si="0"/>
        <v>8489</v>
      </c>
      <c r="S8" s="61" t="e">
        <f t="shared" si="1"/>
        <v>#VALUE!</v>
      </c>
      <c r="T8" s="61">
        <f t="shared" si="2"/>
        <v>1275.9188361408883</v>
      </c>
      <c r="U8" s="62">
        <v>15076108</v>
      </c>
      <c r="V8" s="63">
        <f t="shared" si="3"/>
        <v>-0.2815602674111913</v>
      </c>
      <c r="W8" s="49">
        <v>68684307</v>
      </c>
      <c r="X8" s="49">
        <v>54285</v>
      </c>
      <c r="Y8" s="61">
        <f t="shared" si="4"/>
        <v>1265.2538822879249</v>
      </c>
    </row>
    <row r="9" spans="1:25" ht="30" customHeight="1">
      <c r="A9" s="40">
        <v>6</v>
      </c>
      <c r="B9" s="41"/>
      <c r="C9" s="65" t="s">
        <v>29</v>
      </c>
      <c r="D9" s="57">
        <v>41837</v>
      </c>
      <c r="E9" s="66" t="s">
        <v>22</v>
      </c>
      <c r="F9" s="67">
        <v>46</v>
      </c>
      <c r="G9" s="67" t="s">
        <v>23</v>
      </c>
      <c r="H9" s="67">
        <v>3</v>
      </c>
      <c r="I9" s="69">
        <v>1759517</v>
      </c>
      <c r="J9" s="69">
        <v>1262</v>
      </c>
      <c r="K9" s="69">
        <v>1972014</v>
      </c>
      <c r="L9" s="69">
        <v>1378</v>
      </c>
      <c r="M9" s="69">
        <v>3107763</v>
      </c>
      <c r="N9" s="69">
        <v>2202</v>
      </c>
      <c r="O9" s="69">
        <v>2722757</v>
      </c>
      <c r="P9" s="69">
        <v>1895</v>
      </c>
      <c r="Q9" s="60">
        <f t="shared" si="0"/>
        <v>9562051</v>
      </c>
      <c r="R9" s="60">
        <f t="shared" si="0"/>
        <v>6737</v>
      </c>
      <c r="S9" s="61" t="e">
        <f t="shared" si="1"/>
        <v>#VALUE!</v>
      </c>
      <c r="T9" s="61">
        <f t="shared" si="2"/>
        <v>1419.3336796793826</v>
      </c>
      <c r="U9" s="62">
        <v>17273174</v>
      </c>
      <c r="V9" s="63">
        <f t="shared" si="3"/>
        <v>-0.44642189096225166</v>
      </c>
      <c r="W9" s="70">
        <v>80390261</v>
      </c>
      <c r="X9" s="70">
        <v>62043</v>
      </c>
      <c r="Y9" s="61">
        <f t="shared" si="4"/>
        <v>1295.7184694486082</v>
      </c>
    </row>
    <row r="10" spans="1:25" ht="30" customHeight="1">
      <c r="A10" s="40">
        <v>7</v>
      </c>
      <c r="B10" s="41"/>
      <c r="C10" s="65" t="s">
        <v>30</v>
      </c>
      <c r="D10" s="57">
        <v>41816</v>
      </c>
      <c r="E10" s="66" t="s">
        <v>31</v>
      </c>
      <c r="F10" s="67">
        <v>58</v>
      </c>
      <c r="G10" s="67">
        <v>105</v>
      </c>
      <c r="H10" s="67">
        <v>6</v>
      </c>
      <c r="I10" s="71">
        <v>1480685</v>
      </c>
      <c r="J10" s="71">
        <v>1015</v>
      </c>
      <c r="K10" s="71">
        <v>1549400</v>
      </c>
      <c r="L10" s="71">
        <v>1050</v>
      </c>
      <c r="M10" s="71">
        <v>2982370</v>
      </c>
      <c r="N10" s="71">
        <v>1982</v>
      </c>
      <c r="O10" s="71">
        <v>2716210</v>
      </c>
      <c r="P10" s="71">
        <v>1864</v>
      </c>
      <c r="Q10" s="60">
        <f t="shared" si="0"/>
        <v>8728665</v>
      </c>
      <c r="R10" s="60">
        <f t="shared" si="0"/>
        <v>5911</v>
      </c>
      <c r="S10" s="61">
        <f t="shared" si="1"/>
        <v>56.2952380952381</v>
      </c>
      <c r="T10" s="61">
        <f t="shared" si="2"/>
        <v>1476.6816105565895</v>
      </c>
      <c r="U10" s="62">
        <v>11729830</v>
      </c>
      <c r="V10" s="63">
        <f t="shared" si="3"/>
        <v>-0.25585750177112543</v>
      </c>
      <c r="W10" s="49">
        <v>368822494</v>
      </c>
      <c r="X10" s="49">
        <v>251987</v>
      </c>
      <c r="Y10" s="61">
        <f t="shared" si="4"/>
        <v>1463.6568315032125</v>
      </c>
    </row>
    <row r="11" spans="1:25" ht="30" customHeight="1">
      <c r="A11" s="40">
        <v>8</v>
      </c>
      <c r="B11" s="41"/>
      <c r="C11" s="65" t="s">
        <v>32</v>
      </c>
      <c r="D11" s="57">
        <v>41844</v>
      </c>
      <c r="E11" s="66" t="s">
        <v>33</v>
      </c>
      <c r="F11" s="67">
        <v>31</v>
      </c>
      <c r="G11" s="67" t="s">
        <v>23</v>
      </c>
      <c r="H11" s="67">
        <v>2</v>
      </c>
      <c r="I11" s="72">
        <v>1633597</v>
      </c>
      <c r="J11" s="72">
        <v>1197</v>
      </c>
      <c r="K11" s="72">
        <v>1717832</v>
      </c>
      <c r="L11" s="72">
        <v>1255</v>
      </c>
      <c r="M11" s="72">
        <v>1806250</v>
      </c>
      <c r="N11" s="72">
        <v>1302</v>
      </c>
      <c r="O11" s="73">
        <v>1772225</v>
      </c>
      <c r="P11" s="73">
        <v>1266</v>
      </c>
      <c r="Q11" s="60">
        <f aca="true" t="shared" si="5" ref="Q11:R13">+I11+K11+M11+O11</f>
        <v>6929904</v>
      </c>
      <c r="R11" s="60">
        <f t="shared" si="5"/>
        <v>5020</v>
      </c>
      <c r="S11" s="61" t="e">
        <f>IF(Q11&lt;&gt;0,R11/G11,"")</f>
        <v>#VALUE!</v>
      </c>
      <c r="T11" s="61">
        <f>IF(Q11&lt;&gt;0,Q11/R11,"")</f>
        <v>1380.4589641434263</v>
      </c>
      <c r="U11" s="62">
        <v>9622473</v>
      </c>
      <c r="V11" s="63">
        <f t="shared" si="3"/>
        <v>-0.2798208942753074</v>
      </c>
      <c r="W11" s="70">
        <v>25874201</v>
      </c>
      <c r="X11" s="70">
        <v>19208</v>
      </c>
      <c r="Y11" s="61">
        <v>1387.6736675974262</v>
      </c>
    </row>
    <row r="12" spans="1:25" ht="30" customHeight="1">
      <c r="A12" s="40">
        <v>9</v>
      </c>
      <c r="B12" s="41"/>
      <c r="C12" s="65" t="s">
        <v>34</v>
      </c>
      <c r="D12" s="57">
        <v>41788</v>
      </c>
      <c r="E12" s="66" t="s">
        <v>22</v>
      </c>
      <c r="F12" s="67">
        <v>52</v>
      </c>
      <c r="G12" s="67" t="s">
        <v>23</v>
      </c>
      <c r="H12" s="67">
        <v>10</v>
      </c>
      <c r="I12" s="69">
        <v>701765</v>
      </c>
      <c r="J12" s="69">
        <v>512</v>
      </c>
      <c r="K12" s="69">
        <v>868705</v>
      </c>
      <c r="L12" s="69">
        <v>646</v>
      </c>
      <c r="M12" s="69">
        <v>1346810</v>
      </c>
      <c r="N12" s="69">
        <v>959</v>
      </c>
      <c r="O12" s="69">
        <v>978250</v>
      </c>
      <c r="P12" s="69">
        <v>735</v>
      </c>
      <c r="Q12" s="60">
        <f t="shared" si="5"/>
        <v>3895530</v>
      </c>
      <c r="R12" s="60">
        <f t="shared" si="5"/>
        <v>2852</v>
      </c>
      <c r="S12" s="61" t="e">
        <f>IF(Q12&lt;&gt;0,R12/G12,"")</f>
        <v>#VALUE!</v>
      </c>
      <c r="T12" s="61">
        <f>IF(Q12&lt;&gt;0,Q12/R12,"")</f>
        <v>1365.8941093969145</v>
      </c>
      <c r="U12" s="62">
        <v>4107930</v>
      </c>
      <c r="V12" s="63">
        <f>IF(U12&lt;&gt;0,-(U12-Q12)/U12,"")</f>
        <v>-0.051704873257333986</v>
      </c>
      <c r="W12" s="70">
        <v>262623876</v>
      </c>
      <c r="X12" s="70">
        <v>176772</v>
      </c>
      <c r="Y12" s="61">
        <f>W12/X12</f>
        <v>1485.6644491209015</v>
      </c>
    </row>
    <row r="13" spans="1:25" ht="30" customHeight="1">
      <c r="A13" s="40">
        <v>10</v>
      </c>
      <c r="B13" s="41"/>
      <c r="C13" s="65" t="s">
        <v>35</v>
      </c>
      <c r="D13" s="57">
        <v>41774</v>
      </c>
      <c r="E13" s="66" t="s">
        <v>31</v>
      </c>
      <c r="F13" s="67">
        <v>43</v>
      </c>
      <c r="G13" s="67">
        <v>21</v>
      </c>
      <c r="H13" s="67">
        <v>12</v>
      </c>
      <c r="I13" s="71">
        <v>561280</v>
      </c>
      <c r="J13" s="71">
        <v>426</v>
      </c>
      <c r="K13" s="71">
        <v>649905</v>
      </c>
      <c r="L13" s="71">
        <v>484</v>
      </c>
      <c r="M13" s="71">
        <v>974430</v>
      </c>
      <c r="N13" s="71">
        <v>693</v>
      </c>
      <c r="O13" s="71">
        <v>873490</v>
      </c>
      <c r="P13" s="71">
        <v>622</v>
      </c>
      <c r="Q13" s="60">
        <f t="shared" si="5"/>
        <v>3059105</v>
      </c>
      <c r="R13" s="60">
        <f t="shared" si="5"/>
        <v>2225</v>
      </c>
      <c r="S13" s="61">
        <f>IF(Q13&lt;&gt;0,R13/G13,"")</f>
        <v>105.95238095238095</v>
      </c>
      <c r="T13" s="61">
        <f>IF(Q13&lt;&gt;0,Q13/R13,"")</f>
        <v>1374.8786516853932</v>
      </c>
      <c r="U13" s="62">
        <v>4184330</v>
      </c>
      <c r="V13" s="63">
        <f>IF(U13&lt;&gt;0,-(U13-Q13)/U13,"")</f>
        <v>-0.26891401968773976</v>
      </c>
      <c r="W13" s="49">
        <v>207845397</v>
      </c>
      <c r="X13" s="49">
        <v>162628</v>
      </c>
      <c r="Y13" s="61">
        <f>W13/X13</f>
        <v>1278.0418931549302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126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155010007</v>
      </c>
      <c r="R15" s="27">
        <f>SUM(R4:R14)</f>
        <v>112153</v>
      </c>
      <c r="S15" s="28">
        <f>R15/G15</f>
        <v>890.1031746031746</v>
      </c>
      <c r="T15" s="50">
        <f>Q15/R15</f>
        <v>1382.129831569374</v>
      </c>
      <c r="U15" s="55">
        <v>156146843</v>
      </c>
      <c r="V15" s="38">
        <f>IF(U15&lt;&gt;0,-(U15-Q15)/U15,"")</f>
        <v>-0.007280557058716839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2014-08-04T12:54:52Z</dcterms:modified>
  <cp:category/>
  <cp:version/>
  <cp:contentType/>
  <cp:contentStatus/>
</cp:coreProperties>
</file>