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eekend Top 10 - WE 40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<sst xmlns="http://schemas.openxmlformats.org/spreadsheetml/2006/main" count="62" uniqueCount="37">
  <si>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</si>
  <si>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</si>
  <si>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</si>
  <si>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</si>
  <si>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</si>
  <si>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</si>
  <si>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</si>
  <si>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</si>
  <si>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</si>
  <si>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</si>
  <si>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</si>
  <si>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</si>
  <si>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</si>
  <si>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</si>
  <si>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</si>
  <si>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</si>
  <si>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</si>
  <si>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</si>
  <si>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</si>
  <si>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</si>
  <si>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</si>
  <si>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Gone Girl</t>
  </si>
  <si>
    <t>InterCom</t>
  </si>
  <si>
    <t>n/a</t>
  </si>
  <si>
    <t>The Equalizer</t>
  </si>
  <si>
    <t>Let's Be Cops</t>
  </si>
  <si>
    <t>The Maze Runner</t>
  </si>
  <si>
    <t>Dolphin Tale 2</t>
  </si>
  <si>
    <t>Chef</t>
  </si>
  <si>
    <t>Big Bang Media</t>
  </si>
  <si>
    <t>Guardians of the Galaxy</t>
  </si>
  <si>
    <t>Forum Hungary</t>
  </si>
  <si>
    <t xml:space="preserve">Cirko </t>
  </si>
  <si>
    <t>The Giver</t>
  </si>
  <si>
    <t>Lucy</t>
  </si>
  <si>
    <t>UIP</t>
  </si>
  <si>
    <t>Turist/Force Majuere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</si>
</sst>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0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97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5" fillId="34" borderId="26" xfId="48" applyNumberFormat="1" applyFont="1" applyFill="1" applyBorder="1" applyAlignment="1" applyProtection="1">
      <alignment horizontal="right"/>
      <protection/>
    </xf>
    <xf numFmtId="3" fontId="14" fillId="34" borderId="26" xfId="61" applyNumberFormat="1" applyFont="1" applyFill="1" applyBorder="1" applyAlignment="1" applyProtection="1">
      <alignment horizontal="right"/>
      <protection/>
    </xf>
    <xf numFmtId="191" fontId="14" fillId="34" borderId="26" xfId="61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3" fontId="14" fillId="34" borderId="26" xfId="0" applyNumberFormat="1" applyFont="1" applyFill="1" applyBorder="1" applyAlignment="1">
      <alignment/>
    </xf>
    <xf numFmtId="188" fontId="4" fillId="0" borderId="15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98" fontId="14" fillId="34" borderId="26" xfId="42" applyNumberFormat="1" applyFont="1" applyFill="1" applyBorder="1" applyAlignment="1">
      <alignment/>
    </xf>
    <xf numFmtId="198" fontId="15" fillId="34" borderId="26" xfId="42" applyNumberFormat="1" applyFont="1" applyFill="1" applyBorder="1" applyAlignment="1">
      <alignment/>
    </xf>
    <xf numFmtId="198" fontId="14" fillId="34" borderId="26" xfId="48" applyNumberFormat="1" applyFont="1" applyFill="1" applyBorder="1" applyAlignment="1">
      <alignment/>
    </xf>
    <xf numFmtId="198" fontId="15" fillId="34" borderId="26" xfId="48" applyNumberFormat="1" applyFont="1" applyFill="1" applyBorder="1" applyAlignment="1">
      <alignment/>
    </xf>
    <xf numFmtId="3" fontId="14" fillId="34" borderId="26" xfId="47" applyNumberFormat="1" applyFont="1" applyFill="1" applyBorder="1" applyAlignment="1">
      <alignment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8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42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ál 21" xfId="57"/>
    <cellStyle name="Note" xfId="58"/>
    <cellStyle name="Output" xfId="59"/>
    <cellStyle name="Percent" xfId="60"/>
    <cellStyle name="Százalék 20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2116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7828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40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2-5 OCTOBER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10" sqref="C10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24.140625" style="0" customWidth="1"/>
    <col min="4" max="4" width="13.28125" style="0" customWidth="1"/>
    <col min="5" max="5" width="16.28125" style="0" customWidth="1"/>
    <col min="6" max="6" width="7.28125" style="0" customWidth="1"/>
    <col min="7" max="7" width="8.00390625" style="0" customWidth="1"/>
    <col min="8" max="8" width="9.14062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5" t="s">
        <v>0</v>
      </c>
      <c r="D2" s="77" t="s">
        <v>1</v>
      </c>
      <c r="E2" s="77" t="s">
        <v>2</v>
      </c>
      <c r="F2" s="80" t="s">
        <v>3</v>
      </c>
      <c r="G2" s="80" t="s">
        <v>4</v>
      </c>
      <c r="H2" s="80" t="s">
        <v>5</v>
      </c>
      <c r="I2" s="68" t="s">
        <v>18</v>
      </c>
      <c r="J2" s="68"/>
      <c r="K2" s="68" t="s">
        <v>6</v>
      </c>
      <c r="L2" s="68"/>
      <c r="M2" s="68" t="s">
        <v>7</v>
      </c>
      <c r="N2" s="68"/>
      <c r="O2" s="68" t="s">
        <v>8</v>
      </c>
      <c r="P2" s="68"/>
      <c r="Q2" s="68" t="s">
        <v>9</v>
      </c>
      <c r="R2" s="68"/>
      <c r="S2" s="68"/>
      <c r="T2" s="68"/>
      <c r="U2" s="68" t="s">
        <v>10</v>
      </c>
      <c r="V2" s="68"/>
      <c r="W2" s="68" t="s">
        <v>11</v>
      </c>
      <c r="X2" s="68"/>
      <c r="Y2" s="71"/>
    </row>
    <row r="3" spans="1:25" ht="30" customHeight="1">
      <c r="A3" s="13"/>
      <c r="B3" s="14"/>
      <c r="C3" s="76"/>
      <c r="D3" s="78"/>
      <c r="E3" s="79"/>
      <c r="F3" s="81"/>
      <c r="G3" s="81"/>
      <c r="H3" s="81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15" t="s">
        <v>13</v>
      </c>
      <c r="O3" s="15" t="s">
        <v>12</v>
      </c>
      <c r="P3" s="15" t="s">
        <v>13</v>
      </c>
      <c r="Q3" s="51" t="s">
        <v>12</v>
      </c>
      <c r="R3" s="51" t="s">
        <v>13</v>
      </c>
      <c r="S3" s="50" t="s">
        <v>14</v>
      </c>
      <c r="T3" s="50" t="s">
        <v>15</v>
      </c>
      <c r="U3" s="61" t="s">
        <v>12</v>
      </c>
      <c r="V3" s="62" t="s">
        <v>16</v>
      </c>
      <c r="W3" s="15" t="s">
        <v>12</v>
      </c>
      <c r="X3" s="15" t="s">
        <v>13</v>
      </c>
      <c r="Y3" s="50" t="s">
        <v>15</v>
      </c>
    </row>
    <row r="4" spans="1:25" ht="30" customHeight="1">
      <c r="A4" s="40">
        <v>1</v>
      </c>
      <c r="B4" s="41"/>
      <c r="C4" s="52" t="s">
        <v>21</v>
      </c>
      <c r="D4" s="53">
        <v>41914</v>
      </c>
      <c r="E4" s="54" t="s">
        <v>22</v>
      </c>
      <c r="F4" s="55">
        <v>48</v>
      </c>
      <c r="G4" s="55" t="s">
        <v>23</v>
      </c>
      <c r="H4" s="55">
        <v>1</v>
      </c>
      <c r="I4" s="63">
        <v>4795290</v>
      </c>
      <c r="J4" s="63">
        <v>3519</v>
      </c>
      <c r="K4" s="63">
        <v>8579400</v>
      </c>
      <c r="L4" s="63">
        <v>6300</v>
      </c>
      <c r="M4" s="63">
        <v>15588735</v>
      </c>
      <c r="N4" s="63">
        <v>11126</v>
      </c>
      <c r="O4" s="63">
        <v>10204345</v>
      </c>
      <c r="P4" s="63">
        <v>7152</v>
      </c>
      <c r="Q4" s="56">
        <f>+I4+K4+M4+O4</f>
        <v>39167770</v>
      </c>
      <c r="R4" s="56">
        <f>+J4+L4+N4+P4</f>
        <v>28097</v>
      </c>
      <c r="S4" s="57" t="e">
        <f aca="true" t="shared" si="0" ref="S4:S13">IF(Q4&lt;&gt;0,R4/G4,"")</f>
        <v>#VALUE!</v>
      </c>
      <c r="T4" s="57">
        <f aca="true" t="shared" si="1" ref="T4:T13">IF(Q4&lt;&gt;0,Q4/R4,"")</f>
        <v>1394.0196462255758</v>
      </c>
      <c r="U4" s="59">
        <v>0</v>
      </c>
      <c r="V4" s="58">
        <f aca="true" t="shared" si="2" ref="V4:V13">IF(U4&lt;&gt;0,-(U4-Q4)/U4,"")</f>
      </c>
      <c r="W4" s="64">
        <v>39167770</v>
      </c>
      <c r="X4" s="64">
        <v>28097</v>
      </c>
      <c r="Y4" s="57">
        <f aca="true" t="shared" si="3" ref="Y4:Y13">W4/X4</f>
        <v>1394.0196462255758</v>
      </c>
    </row>
    <row r="5" spans="1:25" ht="30" customHeight="1">
      <c r="A5" s="40">
        <v>2</v>
      </c>
      <c r="B5" s="41"/>
      <c r="C5" s="52" t="s">
        <v>24</v>
      </c>
      <c r="D5" s="53">
        <v>41907</v>
      </c>
      <c r="E5" s="54" t="s">
        <v>22</v>
      </c>
      <c r="F5" s="55">
        <v>48</v>
      </c>
      <c r="G5" s="55" t="s">
        <v>23</v>
      </c>
      <c r="H5" s="55">
        <v>2</v>
      </c>
      <c r="I5" s="65">
        <v>2971265</v>
      </c>
      <c r="J5" s="65">
        <v>2176</v>
      </c>
      <c r="K5" s="65">
        <v>5318875</v>
      </c>
      <c r="L5" s="65">
        <v>3871</v>
      </c>
      <c r="M5" s="65">
        <v>10333311</v>
      </c>
      <c r="N5" s="65">
        <v>7322</v>
      </c>
      <c r="O5" s="65">
        <v>6295922</v>
      </c>
      <c r="P5" s="65">
        <v>4436</v>
      </c>
      <c r="Q5" s="56">
        <f aca="true" t="shared" si="4" ref="Q5:R8">+I5+K5+M5+O5</f>
        <v>24919373</v>
      </c>
      <c r="R5" s="56">
        <f t="shared" si="4"/>
        <v>17805</v>
      </c>
      <c r="S5" s="57" t="e">
        <f t="shared" si="0"/>
        <v>#VALUE!</v>
      </c>
      <c r="T5" s="57">
        <f t="shared" si="1"/>
        <v>1399.5716371805672</v>
      </c>
      <c r="U5" s="59">
        <v>34878750</v>
      </c>
      <c r="V5" s="58">
        <f t="shared" si="2"/>
        <v>-0.2855428305200158</v>
      </c>
      <c r="W5" s="66">
        <v>69513300</v>
      </c>
      <c r="X5" s="66">
        <v>50527</v>
      </c>
      <c r="Y5" s="57">
        <f t="shared" si="3"/>
        <v>1375.7654323431036</v>
      </c>
    </row>
    <row r="6" spans="1:25" ht="30" customHeight="1">
      <c r="A6" s="40">
        <v>3</v>
      </c>
      <c r="B6" s="41"/>
      <c r="C6" s="52" t="s">
        <v>25</v>
      </c>
      <c r="D6" s="53">
        <v>41893</v>
      </c>
      <c r="E6" s="54" t="s">
        <v>22</v>
      </c>
      <c r="F6" s="55">
        <v>37</v>
      </c>
      <c r="G6" s="55" t="s">
        <v>23</v>
      </c>
      <c r="H6" s="55">
        <v>4</v>
      </c>
      <c r="I6" s="65">
        <v>1123370</v>
      </c>
      <c r="J6" s="65">
        <v>872</v>
      </c>
      <c r="K6" s="65">
        <v>2891540</v>
      </c>
      <c r="L6" s="65">
        <v>2271</v>
      </c>
      <c r="M6" s="65">
        <v>7101790</v>
      </c>
      <c r="N6" s="65">
        <v>5338</v>
      </c>
      <c r="O6" s="65">
        <v>3742725</v>
      </c>
      <c r="P6" s="65">
        <v>2765</v>
      </c>
      <c r="Q6" s="56">
        <f t="shared" si="4"/>
        <v>14859425</v>
      </c>
      <c r="R6" s="56">
        <f t="shared" si="4"/>
        <v>11246</v>
      </c>
      <c r="S6" s="57" t="e">
        <f t="shared" si="0"/>
        <v>#VALUE!</v>
      </c>
      <c r="T6" s="57">
        <f t="shared" si="1"/>
        <v>1321.307576027032</v>
      </c>
      <c r="U6" s="59">
        <v>15974560</v>
      </c>
      <c r="V6" s="58">
        <f t="shared" si="2"/>
        <v>-0.06980693051952605</v>
      </c>
      <c r="W6" s="66">
        <v>103685141</v>
      </c>
      <c r="X6" s="66">
        <v>80565</v>
      </c>
      <c r="Y6" s="57">
        <f t="shared" si="3"/>
        <v>1286.9750015515422</v>
      </c>
    </row>
    <row r="7" spans="1:25" ht="30" customHeight="1">
      <c r="A7" s="40">
        <v>4</v>
      </c>
      <c r="B7" s="41"/>
      <c r="C7" s="52" t="s">
        <v>26</v>
      </c>
      <c r="D7" s="53">
        <v>41900</v>
      </c>
      <c r="E7" s="54" t="s">
        <v>22</v>
      </c>
      <c r="F7" s="55">
        <v>39</v>
      </c>
      <c r="G7" s="55" t="s">
        <v>23</v>
      </c>
      <c r="H7" s="55">
        <v>3</v>
      </c>
      <c r="I7" s="65">
        <v>1568234</v>
      </c>
      <c r="J7" s="65">
        <v>1170</v>
      </c>
      <c r="K7" s="65">
        <v>3366535</v>
      </c>
      <c r="L7" s="65">
        <v>2553</v>
      </c>
      <c r="M7" s="65">
        <v>6085240</v>
      </c>
      <c r="N7" s="65">
        <v>4516</v>
      </c>
      <c r="O7" s="65">
        <v>3593439</v>
      </c>
      <c r="P7" s="65">
        <v>2594</v>
      </c>
      <c r="Q7" s="56">
        <f t="shared" si="4"/>
        <v>14613448</v>
      </c>
      <c r="R7" s="56">
        <f t="shared" si="4"/>
        <v>10833</v>
      </c>
      <c r="S7" s="57" t="e">
        <f t="shared" si="0"/>
        <v>#VALUE!</v>
      </c>
      <c r="T7" s="57">
        <f t="shared" si="1"/>
        <v>1348.9751684667222</v>
      </c>
      <c r="U7" s="59">
        <v>18438535</v>
      </c>
      <c r="V7" s="58">
        <f t="shared" si="2"/>
        <v>-0.20745070039458124</v>
      </c>
      <c r="W7" s="66">
        <v>76238950</v>
      </c>
      <c r="X7" s="66">
        <v>58014</v>
      </c>
      <c r="Y7" s="57">
        <f t="shared" si="3"/>
        <v>1314.147447167925</v>
      </c>
    </row>
    <row r="8" spans="1:25" ht="30" customHeight="1">
      <c r="A8" s="40">
        <v>5</v>
      </c>
      <c r="B8" s="41"/>
      <c r="C8" s="52" t="s">
        <v>27</v>
      </c>
      <c r="D8" s="53">
        <v>41907</v>
      </c>
      <c r="E8" s="54" t="s">
        <v>22</v>
      </c>
      <c r="F8" s="55">
        <v>45</v>
      </c>
      <c r="G8" s="55" t="s">
        <v>23</v>
      </c>
      <c r="H8" s="55">
        <v>2</v>
      </c>
      <c r="I8" s="65">
        <v>394265</v>
      </c>
      <c r="J8" s="65">
        <v>324</v>
      </c>
      <c r="K8" s="65">
        <v>1352350</v>
      </c>
      <c r="L8" s="65">
        <v>1101</v>
      </c>
      <c r="M8" s="65">
        <v>5161120</v>
      </c>
      <c r="N8" s="65">
        <v>4121</v>
      </c>
      <c r="O8" s="65">
        <v>3860510</v>
      </c>
      <c r="P8" s="65">
        <v>3126</v>
      </c>
      <c r="Q8" s="56">
        <f t="shared" si="4"/>
        <v>10768245</v>
      </c>
      <c r="R8" s="56">
        <f t="shared" si="4"/>
        <v>8672</v>
      </c>
      <c r="S8" s="57" t="e">
        <f t="shared" si="0"/>
        <v>#VALUE!</v>
      </c>
      <c r="T8" s="57">
        <f t="shared" si="1"/>
        <v>1241.7256688191883</v>
      </c>
      <c r="U8" s="59">
        <v>9495355</v>
      </c>
      <c r="V8" s="58">
        <f t="shared" si="2"/>
        <v>0.13405396638672276</v>
      </c>
      <c r="W8" s="66">
        <v>21349463</v>
      </c>
      <c r="X8" s="66">
        <v>17269</v>
      </c>
      <c r="Y8" s="57">
        <f t="shared" si="3"/>
        <v>1236.288320111182</v>
      </c>
    </row>
    <row r="9" spans="1:25" ht="30" customHeight="1">
      <c r="A9" s="40">
        <v>6</v>
      </c>
      <c r="B9" s="41"/>
      <c r="C9" s="52" t="s">
        <v>28</v>
      </c>
      <c r="D9" s="53">
        <v>41914</v>
      </c>
      <c r="E9" s="54" t="s">
        <v>29</v>
      </c>
      <c r="F9" s="55">
        <v>45</v>
      </c>
      <c r="G9" s="55" t="s">
        <v>23</v>
      </c>
      <c r="H9" s="55">
        <v>1</v>
      </c>
      <c r="I9" s="60">
        <v>945394</v>
      </c>
      <c r="J9" s="60">
        <v>689</v>
      </c>
      <c r="K9" s="60">
        <v>1955108</v>
      </c>
      <c r="L9" s="60">
        <v>1403</v>
      </c>
      <c r="M9" s="60">
        <v>3675478</v>
      </c>
      <c r="N9" s="60">
        <v>2599</v>
      </c>
      <c r="O9" s="60">
        <v>2346314</v>
      </c>
      <c r="P9" s="60">
        <v>1653</v>
      </c>
      <c r="Q9" s="56">
        <f>+I9+K9+M9+O9</f>
        <v>8922294</v>
      </c>
      <c r="R9" s="56">
        <f>+J9+L9+N9+P9</f>
        <v>6344</v>
      </c>
      <c r="S9" s="57" t="e">
        <f t="shared" si="0"/>
        <v>#VALUE!</v>
      </c>
      <c r="T9" s="57">
        <f t="shared" si="1"/>
        <v>1406.4145649432535</v>
      </c>
      <c r="U9" s="59">
        <v>0</v>
      </c>
      <c r="V9" s="58">
        <f t="shared" si="2"/>
      </c>
      <c r="W9" s="43">
        <v>8977724</v>
      </c>
      <c r="X9" s="43">
        <v>6381</v>
      </c>
      <c r="Y9" s="57">
        <f t="shared" si="3"/>
        <v>1406.946246669801</v>
      </c>
    </row>
    <row r="10" spans="1:25" ht="30" customHeight="1">
      <c r="A10" s="40">
        <v>7</v>
      </c>
      <c r="B10" s="41"/>
      <c r="C10" s="52" t="s">
        <v>30</v>
      </c>
      <c r="D10" s="53">
        <v>41865</v>
      </c>
      <c r="E10" s="54" t="s">
        <v>31</v>
      </c>
      <c r="F10" s="55">
        <v>55</v>
      </c>
      <c r="G10" s="55" t="s">
        <v>23</v>
      </c>
      <c r="H10" s="55">
        <v>8</v>
      </c>
      <c r="I10" s="60">
        <v>428290</v>
      </c>
      <c r="J10" s="60">
        <v>290</v>
      </c>
      <c r="K10" s="60">
        <v>817370</v>
      </c>
      <c r="L10" s="60">
        <v>563</v>
      </c>
      <c r="M10" s="60">
        <v>2472780</v>
      </c>
      <c r="N10" s="60">
        <v>1684</v>
      </c>
      <c r="O10" s="60">
        <v>1546094</v>
      </c>
      <c r="P10" s="60">
        <v>1064</v>
      </c>
      <c r="Q10" s="56">
        <f>+I10+K10+M10+O10</f>
        <v>5264534</v>
      </c>
      <c r="R10" s="56">
        <f>+J10+L10+N10+P10</f>
        <v>3601</v>
      </c>
      <c r="S10" s="57" t="e">
        <f t="shared" si="0"/>
        <v>#VALUE!</v>
      </c>
      <c r="T10" s="57">
        <f t="shared" si="1"/>
        <v>1461.9644543182449</v>
      </c>
      <c r="U10" s="59">
        <v>5308215</v>
      </c>
      <c r="V10" s="58">
        <f t="shared" si="2"/>
        <v>-0.008228943251168236</v>
      </c>
      <c r="W10" s="60">
        <v>373128520</v>
      </c>
      <c r="X10" s="60">
        <v>256973</v>
      </c>
      <c r="Y10" s="57">
        <f t="shared" si="3"/>
        <v>1452.0144917948578</v>
      </c>
    </row>
    <row r="11" spans="1:25" ht="30" customHeight="1">
      <c r="A11" s="40">
        <v>8</v>
      </c>
      <c r="B11" s="41"/>
      <c r="C11" s="52" t="s">
        <v>36</v>
      </c>
      <c r="D11" s="53">
        <v>41914</v>
      </c>
      <c r="E11" s="54" t="s">
        <v>32</v>
      </c>
      <c r="F11" s="55">
        <v>22</v>
      </c>
      <c r="G11" s="55" t="s">
        <v>23</v>
      </c>
      <c r="H11" s="55">
        <v>1</v>
      </c>
      <c r="I11" s="67"/>
      <c r="J11" s="67"/>
      <c r="K11" s="67"/>
      <c r="L11" s="67"/>
      <c r="M11" s="67"/>
      <c r="N11" s="67"/>
      <c r="O11" s="67"/>
      <c r="P11" s="67"/>
      <c r="Q11" s="56">
        <v>3970010</v>
      </c>
      <c r="R11" s="56">
        <v>3111</v>
      </c>
      <c r="S11" s="57" t="e">
        <f t="shared" si="0"/>
        <v>#VALUE!</v>
      </c>
      <c r="T11" s="57">
        <f t="shared" si="1"/>
        <v>1276.120218579235</v>
      </c>
      <c r="U11" s="59">
        <v>0</v>
      </c>
      <c r="V11" s="58">
        <f t="shared" si="2"/>
      </c>
      <c r="W11" s="56">
        <v>3970010</v>
      </c>
      <c r="X11" s="56">
        <v>3111</v>
      </c>
      <c r="Y11" s="57">
        <f t="shared" si="3"/>
        <v>1276.120218579235</v>
      </c>
    </row>
    <row r="12" spans="1:25" ht="30" customHeight="1">
      <c r="A12" s="40">
        <v>9</v>
      </c>
      <c r="B12" s="41"/>
      <c r="C12" s="52" t="s">
        <v>33</v>
      </c>
      <c r="D12" s="53">
        <v>41893</v>
      </c>
      <c r="E12" s="54" t="s">
        <v>29</v>
      </c>
      <c r="F12" s="55">
        <v>50</v>
      </c>
      <c r="G12" s="55" t="s">
        <v>23</v>
      </c>
      <c r="H12" s="55">
        <v>4</v>
      </c>
      <c r="I12" s="60">
        <v>378695</v>
      </c>
      <c r="J12" s="60">
        <v>280</v>
      </c>
      <c r="K12" s="60">
        <v>818880</v>
      </c>
      <c r="L12" s="60">
        <v>618</v>
      </c>
      <c r="M12" s="60">
        <v>1528534</v>
      </c>
      <c r="N12" s="60">
        <v>1101</v>
      </c>
      <c r="O12" s="60">
        <v>1001230</v>
      </c>
      <c r="P12" s="60">
        <v>709</v>
      </c>
      <c r="Q12" s="56">
        <f>+I12+K12+M12+O12</f>
        <v>3727339</v>
      </c>
      <c r="R12" s="56">
        <f>+J12+L12+N12+P12</f>
        <v>2708</v>
      </c>
      <c r="S12" s="57" t="e">
        <f t="shared" si="0"/>
        <v>#VALUE!</v>
      </c>
      <c r="T12" s="57">
        <f t="shared" si="1"/>
        <v>1376.4176514032497</v>
      </c>
      <c r="U12" s="59">
        <v>5184530</v>
      </c>
      <c r="V12" s="58">
        <f t="shared" si="2"/>
        <v>-0.2810652074537133</v>
      </c>
      <c r="W12" s="43">
        <v>49993684</v>
      </c>
      <c r="X12" s="43">
        <v>37789</v>
      </c>
      <c r="Y12" s="57">
        <f t="shared" si="3"/>
        <v>1322.9692238482098</v>
      </c>
    </row>
    <row r="13" spans="1:25" ht="30" customHeight="1">
      <c r="A13" s="40">
        <v>10</v>
      </c>
      <c r="B13" s="41"/>
      <c r="C13" s="52" t="s">
        <v>34</v>
      </c>
      <c r="D13" s="53">
        <v>41858</v>
      </c>
      <c r="E13" s="54" t="s">
        <v>35</v>
      </c>
      <c r="F13" s="55">
        <v>45</v>
      </c>
      <c r="G13" s="55">
        <v>23</v>
      </c>
      <c r="H13" s="55">
        <v>9</v>
      </c>
      <c r="I13" s="67">
        <v>408985</v>
      </c>
      <c r="J13" s="67">
        <v>284</v>
      </c>
      <c r="K13" s="67">
        <v>772465</v>
      </c>
      <c r="L13" s="67">
        <v>575</v>
      </c>
      <c r="M13" s="67">
        <v>1650680</v>
      </c>
      <c r="N13" s="67">
        <v>1199</v>
      </c>
      <c r="O13" s="67">
        <v>819150</v>
      </c>
      <c r="P13" s="67">
        <v>569</v>
      </c>
      <c r="Q13" s="56">
        <f>+I13+K13+M13+O13</f>
        <v>3651280</v>
      </c>
      <c r="R13" s="56">
        <f>+J13+L13+N13+P13</f>
        <v>2627</v>
      </c>
      <c r="S13" s="57">
        <f t="shared" si="0"/>
        <v>114.21739130434783</v>
      </c>
      <c r="T13" s="57">
        <f t="shared" si="1"/>
        <v>1389.9048344118767</v>
      </c>
      <c r="U13" s="59">
        <v>4260088</v>
      </c>
      <c r="V13" s="58">
        <f t="shared" si="2"/>
        <v>-0.14290972393058546</v>
      </c>
      <c r="W13" s="43">
        <v>269066053</v>
      </c>
      <c r="X13" s="43">
        <v>206287</v>
      </c>
      <c r="Y13" s="57">
        <f t="shared" si="3"/>
        <v>1304.3286925497002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45"/>
      <c r="J14" s="45"/>
      <c r="K14" s="45"/>
      <c r="L14" s="45"/>
      <c r="M14" s="45"/>
      <c r="N14" s="45"/>
      <c r="O14" s="45"/>
      <c r="P14" s="45"/>
      <c r="Q14" s="46"/>
      <c r="R14" s="47"/>
      <c r="S14" s="48"/>
      <c r="T14" s="45"/>
      <c r="U14" s="45"/>
      <c r="V14" s="45"/>
      <c r="W14" s="45"/>
      <c r="X14" s="45"/>
      <c r="Y14" s="45"/>
    </row>
    <row r="15" spans="1:25" ht="17.25" thickBot="1">
      <c r="A15" s="22"/>
      <c r="B15" s="72" t="s">
        <v>17</v>
      </c>
      <c r="C15" s="73"/>
      <c r="D15" s="73"/>
      <c r="E15" s="74"/>
      <c r="F15" s="23"/>
      <c r="G15" s="23">
        <f>SUM(G4:G14)</f>
        <v>23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129863718</v>
      </c>
      <c r="R15" s="27">
        <f>SUM(R4:R14)</f>
        <v>95044</v>
      </c>
      <c r="S15" s="28">
        <f>R15/G15</f>
        <v>4132.347826086957</v>
      </c>
      <c r="T15" s="44">
        <f>Q15/R15</f>
        <v>1366.3536677749253</v>
      </c>
      <c r="U15" s="49">
        <v>107009328</v>
      </c>
      <c r="V15" s="38">
        <f>IF(U15&lt;&gt;0,-(U15-Q15)/U15,"")</f>
        <v>0.21357381106065818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69" t="s">
        <v>19</v>
      </c>
      <c r="V16" s="69"/>
      <c r="W16" s="69"/>
      <c r="X16" s="69"/>
      <c r="Y16" s="69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0"/>
      <c r="V17" s="70"/>
      <c r="W17" s="70"/>
      <c r="X17" s="70"/>
      <c r="Y17" s="70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0"/>
      <c r="V18" s="70"/>
      <c r="W18" s="70"/>
      <c r="X18" s="70"/>
      <c r="Y18" s="70"/>
    </row>
  </sheetData>
  <sheetProtection/>
  <mergeCells count="15"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2014-10-07T15:20:58Z</dcterms:modified>
  <cp:category/>
  <cp:version/>
  <cp:contentType/>
  <cp:contentStatus/>
</cp:coreProperties>
</file>