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10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<sst xmlns="http://schemas.openxmlformats.org/spreadsheetml/2006/main" count="63" uniqueCount="38">
  <si>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</si>
  <si>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</si>
  <si>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</si>
  <si>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</si>
  <si>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</si>
  <si>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</si>
  <si>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</si>
  <si>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</si>
  <si>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</si>
  <si>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</si>
  <si>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</si>
  <si>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</si>
  <si>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</si>
  <si>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</si>
  <si>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</si>
  <si>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</si>
  <si>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</si>
  <si>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</si>
  <si>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</si>
  <si>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</si>
  <si>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Alice in Wonderland</t>
  </si>
  <si>
    <t>Forum Hungary</t>
  </si>
  <si>
    <t>n/a</t>
  </si>
  <si>
    <t>Shutter Island</t>
  </si>
  <si>
    <t>UIP</t>
  </si>
  <si>
    <t>Avatar</t>
  </si>
  <si>
    <t>InterCom</t>
  </si>
  <si>
    <t>31+17+2+1</t>
  </si>
  <si>
    <t>Percy Jackson &amp; the Olimpians:…</t>
  </si>
  <si>
    <t>Valentine's Day</t>
  </si>
  <si>
    <t>32+1</t>
  </si>
  <si>
    <t>Dragon Humters</t>
  </si>
  <si>
    <t>Up In The Air</t>
  </si>
  <si>
    <t>The Bad Lieutenant</t>
  </si>
  <si>
    <t>Budapest Film</t>
  </si>
  <si>
    <t>The Book of Eli</t>
  </si>
  <si>
    <t>InerCom</t>
  </si>
  <si>
    <t>The Hurt Locker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</si>
</sst>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6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34" fillId="25" borderId="26" xfId="0" applyNumberFormat="1" applyFont="1" applyFill="1" applyBorder="1" applyAlignment="1">
      <alignment vertical="center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0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5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39" applyNumberFormat="1" applyFont="1" applyFill="1" applyBorder="1" applyAlignment="1">
      <alignment horizontal="right"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8" fontId="14" fillId="25" borderId="26" xfId="39" applyNumberFormat="1" applyFont="1" applyFill="1" applyBorder="1" applyAlignment="1">
      <alignment/>
    </xf>
    <xf numFmtId="198" fontId="14" fillId="25" borderId="26" xfId="39" applyNumberFormat="1" applyFont="1" applyFill="1" applyBorder="1" applyAlignment="1">
      <alignment horizontal="center"/>
    </xf>
    <xf numFmtId="198" fontId="16" fillId="25" borderId="26" xfId="39" applyNumberFormat="1" applyFont="1" applyFill="1" applyBorder="1" applyAlignment="1">
      <alignment/>
    </xf>
    <xf numFmtId="3" fontId="14" fillId="25" borderId="26" xfId="40" applyNumberFormat="1" applyFont="1" applyFill="1" applyBorder="1" applyAlignment="1">
      <alignment/>
    </xf>
    <xf numFmtId="0" fontId="11" fillId="24" borderId="28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9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94510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478125" y="447675"/>
          <a:ext cx="27051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11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11-14 MARCH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H1">
      <selection activeCell="F6" sqref="F6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3.7109375" style="0" customWidth="1"/>
    <col min="4" max="4" width="11.421875" style="0" customWidth="1"/>
    <col min="5" max="5" width="16.00390625" style="0" customWidth="1"/>
    <col min="6" max="6" width="13.2812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85156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6" t="s">
        <v>0</v>
      </c>
      <c r="D2" s="78" t="s">
        <v>1</v>
      </c>
      <c r="E2" s="78" t="s">
        <v>2</v>
      </c>
      <c r="F2" s="82" t="s">
        <v>3</v>
      </c>
      <c r="G2" s="82" t="s">
        <v>4</v>
      </c>
      <c r="H2" s="82" t="s">
        <v>5</v>
      </c>
      <c r="I2" s="81" t="s">
        <v>18</v>
      </c>
      <c r="J2" s="81"/>
      <c r="K2" s="81" t="s">
        <v>6</v>
      </c>
      <c r="L2" s="81"/>
      <c r="M2" s="81" t="s">
        <v>7</v>
      </c>
      <c r="N2" s="81"/>
      <c r="O2" s="81" t="s">
        <v>8</v>
      </c>
      <c r="P2" s="81"/>
      <c r="Q2" s="81" t="s">
        <v>9</v>
      </c>
      <c r="R2" s="81"/>
      <c r="S2" s="81"/>
      <c r="T2" s="81"/>
      <c r="U2" s="81" t="s">
        <v>10</v>
      </c>
      <c r="V2" s="81"/>
      <c r="W2" s="81" t="s">
        <v>11</v>
      </c>
      <c r="X2" s="81"/>
      <c r="Y2" s="86"/>
    </row>
    <row r="3" spans="1:25" ht="30" customHeight="1">
      <c r="A3" s="13"/>
      <c r="B3" s="14"/>
      <c r="C3" s="77"/>
      <c r="D3" s="79"/>
      <c r="E3" s="80"/>
      <c r="F3" s="83"/>
      <c r="G3" s="83"/>
      <c r="H3" s="83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20</v>
      </c>
      <c r="D4" s="56">
        <v>40241</v>
      </c>
      <c r="E4" s="57" t="s">
        <v>21</v>
      </c>
      <c r="F4" s="58">
        <v>46</v>
      </c>
      <c r="G4" s="58" t="s">
        <v>22</v>
      </c>
      <c r="H4" s="58">
        <v>2</v>
      </c>
      <c r="I4" s="59">
        <v>6185980</v>
      </c>
      <c r="J4" s="59">
        <v>4411</v>
      </c>
      <c r="K4" s="59">
        <v>11999410</v>
      </c>
      <c r="L4" s="59">
        <v>8827</v>
      </c>
      <c r="M4" s="59">
        <v>28104525</v>
      </c>
      <c r="N4" s="59">
        <v>20499</v>
      </c>
      <c r="O4" s="59">
        <v>28266585</v>
      </c>
      <c r="P4" s="59">
        <v>20594</v>
      </c>
      <c r="Q4" s="60">
        <f aca="true" t="shared" si="0" ref="Q4:R8">+I4+K4+M4+O4</f>
        <v>74556500</v>
      </c>
      <c r="R4" s="60">
        <f t="shared" si="0"/>
        <v>54331</v>
      </c>
      <c r="S4" s="61" t="e">
        <f aca="true" t="shared" si="1" ref="S4:S13">IF(Q4&lt;&gt;0,R4/G4,"")</f>
        <v>#VALUE!</v>
      </c>
      <c r="T4" s="61">
        <f aca="true" t="shared" si="2" ref="T4:T13">IF(Q4&lt;&gt;0,Q4/R4,"")</f>
        <v>1372.264453074672</v>
      </c>
      <c r="U4" s="62">
        <v>81059235</v>
      </c>
      <c r="V4" s="63">
        <f aca="true" t="shared" si="3" ref="V4:V13">IF(U4&lt;&gt;0,-(U4-Q4)/U4,"")</f>
        <v>-0.08022201295139289</v>
      </c>
      <c r="W4" s="48">
        <v>178139560</v>
      </c>
      <c r="X4" s="48">
        <v>129029</v>
      </c>
      <c r="Y4" s="50">
        <f aca="true" t="shared" si="4" ref="Y4:Y13">W4/X4</f>
        <v>1380.6164505653767</v>
      </c>
    </row>
    <row r="5" spans="1:25" ht="30" customHeight="1">
      <c r="A5" s="40">
        <v>2</v>
      </c>
      <c r="B5" s="41"/>
      <c r="C5" s="64" t="s">
        <v>23</v>
      </c>
      <c r="D5" s="56">
        <v>40241</v>
      </c>
      <c r="E5" s="65" t="s">
        <v>24</v>
      </c>
      <c r="F5" s="66">
        <v>24</v>
      </c>
      <c r="G5" s="66" t="s">
        <v>22</v>
      </c>
      <c r="H5" s="66">
        <v>2</v>
      </c>
      <c r="I5" s="67">
        <v>2917270</v>
      </c>
      <c r="J5" s="67">
        <v>2459</v>
      </c>
      <c r="K5" s="59">
        <v>5566810</v>
      </c>
      <c r="L5" s="59">
        <v>4759</v>
      </c>
      <c r="M5" s="59">
        <v>10978025</v>
      </c>
      <c r="N5" s="59">
        <v>9086</v>
      </c>
      <c r="O5" s="59">
        <v>11484690</v>
      </c>
      <c r="P5" s="59">
        <v>9527</v>
      </c>
      <c r="Q5" s="60">
        <f t="shared" si="0"/>
        <v>30946795</v>
      </c>
      <c r="R5" s="60">
        <f t="shared" si="0"/>
        <v>25831</v>
      </c>
      <c r="S5" s="61" t="e">
        <f t="shared" si="1"/>
        <v>#VALUE!</v>
      </c>
      <c r="T5" s="61">
        <f t="shared" si="2"/>
        <v>1198.048662459835</v>
      </c>
      <c r="U5" s="62">
        <v>38338385</v>
      </c>
      <c r="V5" s="63">
        <f t="shared" si="3"/>
        <v>-0.19279867944359158</v>
      </c>
      <c r="W5" s="48">
        <v>80323855</v>
      </c>
      <c r="X5" s="48">
        <v>68156</v>
      </c>
      <c r="Y5" s="50">
        <f t="shared" si="4"/>
        <v>1178.5294764950995</v>
      </c>
    </row>
    <row r="6" spans="1:25" ht="30" customHeight="1">
      <c r="A6" s="40">
        <v>3</v>
      </c>
      <c r="B6" s="41"/>
      <c r="C6" s="68" t="s">
        <v>25</v>
      </c>
      <c r="D6" s="56">
        <v>40164</v>
      </c>
      <c r="E6" s="57" t="s">
        <v>26</v>
      </c>
      <c r="F6" s="58" t="s">
        <v>27</v>
      </c>
      <c r="G6" s="58" t="s">
        <v>22</v>
      </c>
      <c r="H6" s="58">
        <v>13</v>
      </c>
      <c r="I6" s="69">
        <v>2280145</v>
      </c>
      <c r="J6" s="69">
        <v>1528</v>
      </c>
      <c r="K6" s="69">
        <v>4633980</v>
      </c>
      <c r="L6" s="69">
        <v>3091</v>
      </c>
      <c r="M6" s="69">
        <v>11366805</v>
      </c>
      <c r="N6" s="69">
        <v>7474</v>
      </c>
      <c r="O6" s="69">
        <v>12424965</v>
      </c>
      <c r="P6" s="69">
        <v>8175</v>
      </c>
      <c r="Q6" s="60">
        <f t="shared" si="0"/>
        <v>30705895</v>
      </c>
      <c r="R6" s="60">
        <f t="shared" si="0"/>
        <v>20268</v>
      </c>
      <c r="S6" s="61" t="e">
        <f t="shared" si="1"/>
        <v>#VALUE!</v>
      </c>
      <c r="T6" s="61">
        <f t="shared" si="2"/>
        <v>1514.9938326425893</v>
      </c>
      <c r="U6" s="62">
        <v>26297800</v>
      </c>
      <c r="V6" s="63">
        <f t="shared" si="3"/>
        <v>0.16762219653355034</v>
      </c>
      <c r="W6" s="71">
        <v>1540558130</v>
      </c>
      <c r="X6" s="71">
        <v>1067992</v>
      </c>
      <c r="Y6" s="50">
        <f t="shared" si="4"/>
        <v>1442.480964276886</v>
      </c>
    </row>
    <row r="7" spans="1:25" ht="30" customHeight="1">
      <c r="A7" s="40">
        <v>4</v>
      </c>
      <c r="B7" s="41"/>
      <c r="C7" s="68" t="s">
        <v>28</v>
      </c>
      <c r="D7" s="56">
        <v>40227</v>
      </c>
      <c r="E7" s="57" t="s">
        <v>26</v>
      </c>
      <c r="F7" s="58">
        <v>32</v>
      </c>
      <c r="G7" s="58" t="s">
        <v>22</v>
      </c>
      <c r="H7" s="58">
        <v>4</v>
      </c>
      <c r="I7" s="70">
        <v>472840</v>
      </c>
      <c r="J7" s="70">
        <v>466</v>
      </c>
      <c r="K7" s="69">
        <v>1170070</v>
      </c>
      <c r="L7" s="69">
        <v>1091</v>
      </c>
      <c r="M7" s="69">
        <v>3889390</v>
      </c>
      <c r="N7" s="69">
        <v>3663</v>
      </c>
      <c r="O7" s="69">
        <v>4260200</v>
      </c>
      <c r="P7" s="69">
        <v>3864</v>
      </c>
      <c r="Q7" s="60">
        <f t="shared" si="0"/>
        <v>9792500</v>
      </c>
      <c r="R7" s="60">
        <f t="shared" si="0"/>
        <v>9084</v>
      </c>
      <c r="S7" s="61" t="e">
        <f t="shared" si="1"/>
        <v>#VALUE!</v>
      </c>
      <c r="T7" s="61">
        <f t="shared" si="2"/>
        <v>1077.9942756494936</v>
      </c>
      <c r="U7" s="62">
        <v>11494395</v>
      </c>
      <c r="V7" s="63">
        <f t="shared" si="3"/>
        <v>-0.14806303420058212</v>
      </c>
      <c r="W7" s="71">
        <v>78964135</v>
      </c>
      <c r="X7" s="71">
        <v>72314</v>
      </c>
      <c r="Y7" s="50">
        <f t="shared" si="4"/>
        <v>1091.9619299167518</v>
      </c>
    </row>
    <row r="8" spans="1:25" ht="30" customHeight="1">
      <c r="A8" s="40">
        <v>5</v>
      </c>
      <c r="B8" s="41"/>
      <c r="C8" s="55" t="s">
        <v>29</v>
      </c>
      <c r="D8" s="56">
        <v>40220</v>
      </c>
      <c r="E8" s="57" t="s">
        <v>26</v>
      </c>
      <c r="F8" s="58" t="s">
        <v>30</v>
      </c>
      <c r="G8" s="58" t="s">
        <v>22</v>
      </c>
      <c r="H8" s="58">
        <v>5</v>
      </c>
      <c r="I8" s="70">
        <v>521510</v>
      </c>
      <c r="J8" s="70">
        <v>461</v>
      </c>
      <c r="K8" s="69">
        <v>1320640</v>
      </c>
      <c r="L8" s="69">
        <v>1198</v>
      </c>
      <c r="M8" s="69">
        <v>3202480</v>
      </c>
      <c r="N8" s="69">
        <v>2787</v>
      </c>
      <c r="O8" s="69">
        <v>3230990</v>
      </c>
      <c r="P8" s="69">
        <v>2785</v>
      </c>
      <c r="Q8" s="60">
        <f t="shared" si="0"/>
        <v>8275620</v>
      </c>
      <c r="R8" s="60">
        <f t="shared" si="0"/>
        <v>7231</v>
      </c>
      <c r="S8" s="61" t="e">
        <f t="shared" si="1"/>
        <v>#VALUE!</v>
      </c>
      <c r="T8" s="61">
        <f t="shared" si="2"/>
        <v>1144.4641128474623</v>
      </c>
      <c r="U8" s="62">
        <v>8876760</v>
      </c>
      <c r="V8" s="63">
        <f t="shared" si="3"/>
        <v>-0.06772065483352034</v>
      </c>
      <c r="W8" s="71">
        <v>181473270</v>
      </c>
      <c r="X8" s="71">
        <v>162065</v>
      </c>
      <c r="Y8" s="50">
        <f t="shared" si="4"/>
        <v>1119.7560855212414</v>
      </c>
    </row>
    <row r="9" spans="1:25" ht="30" customHeight="1">
      <c r="A9" s="40">
        <v>6</v>
      </c>
      <c r="B9" s="41"/>
      <c r="C9" s="68" t="s">
        <v>31</v>
      </c>
      <c r="D9" s="56">
        <v>40248</v>
      </c>
      <c r="E9" s="57" t="s">
        <v>26</v>
      </c>
      <c r="F9" s="58">
        <v>20</v>
      </c>
      <c r="G9" s="58" t="s">
        <v>22</v>
      </c>
      <c r="H9" s="58">
        <v>1</v>
      </c>
      <c r="I9" s="70">
        <v>303090</v>
      </c>
      <c r="J9" s="70">
        <v>295</v>
      </c>
      <c r="K9" s="69">
        <v>785590</v>
      </c>
      <c r="L9" s="69">
        <v>729</v>
      </c>
      <c r="M9" s="69">
        <v>3084250</v>
      </c>
      <c r="N9" s="69">
        <v>2883</v>
      </c>
      <c r="O9" s="69">
        <v>3765610</v>
      </c>
      <c r="P9" s="69">
        <v>3433</v>
      </c>
      <c r="Q9" s="60">
        <f aca="true" t="shared" si="5" ref="Q9:R13">+I9+K9+M9+O9</f>
        <v>7938540</v>
      </c>
      <c r="R9" s="60">
        <f t="shared" si="5"/>
        <v>7340</v>
      </c>
      <c r="S9" s="61" t="e">
        <f t="shared" si="1"/>
        <v>#VALUE!</v>
      </c>
      <c r="T9" s="61">
        <f t="shared" si="2"/>
        <v>1081.5449591280653</v>
      </c>
      <c r="U9" s="62">
        <v>0</v>
      </c>
      <c r="V9" s="63">
        <f t="shared" si="3"/>
      </c>
      <c r="W9" s="48">
        <v>8881640</v>
      </c>
      <c r="X9" s="48">
        <v>8180</v>
      </c>
      <c r="Y9" s="50">
        <f t="shared" si="4"/>
        <v>1085.7750611246943</v>
      </c>
    </row>
    <row r="10" spans="1:25" ht="30" customHeight="1">
      <c r="A10" s="40">
        <v>7</v>
      </c>
      <c r="B10" s="41"/>
      <c r="C10" s="55" t="s">
        <v>32</v>
      </c>
      <c r="D10" s="56">
        <v>40227</v>
      </c>
      <c r="E10" s="57" t="s">
        <v>24</v>
      </c>
      <c r="F10" s="58">
        <v>16</v>
      </c>
      <c r="G10" s="58">
        <v>16</v>
      </c>
      <c r="H10" s="58">
        <v>4</v>
      </c>
      <c r="I10" s="67">
        <v>550800</v>
      </c>
      <c r="J10" s="67">
        <v>452</v>
      </c>
      <c r="K10" s="59">
        <v>1450480</v>
      </c>
      <c r="L10" s="59">
        <v>1164</v>
      </c>
      <c r="M10" s="59">
        <v>2636190</v>
      </c>
      <c r="N10" s="59">
        <v>2124</v>
      </c>
      <c r="O10" s="59">
        <v>2712710</v>
      </c>
      <c r="P10" s="59">
        <v>2210</v>
      </c>
      <c r="Q10" s="60">
        <f t="shared" si="5"/>
        <v>7350180</v>
      </c>
      <c r="R10" s="60">
        <f t="shared" si="5"/>
        <v>5950</v>
      </c>
      <c r="S10" s="61">
        <f t="shared" si="1"/>
        <v>371.875</v>
      </c>
      <c r="T10" s="61">
        <f t="shared" si="2"/>
        <v>1235.3243697478993</v>
      </c>
      <c r="U10" s="62">
        <v>8284990</v>
      </c>
      <c r="V10" s="63">
        <f t="shared" si="3"/>
        <v>-0.11283175960381364</v>
      </c>
      <c r="W10" s="48">
        <v>62131810</v>
      </c>
      <c r="X10" s="48">
        <v>51688</v>
      </c>
      <c r="Y10" s="50">
        <f t="shared" si="4"/>
        <v>1202.054828973843</v>
      </c>
    </row>
    <row r="11" spans="1:25" ht="30" customHeight="1">
      <c r="A11" s="40">
        <v>8</v>
      </c>
      <c r="B11" s="41"/>
      <c r="C11" s="55" t="s">
        <v>33</v>
      </c>
      <c r="D11" s="56">
        <v>40248</v>
      </c>
      <c r="E11" s="57" t="s">
        <v>34</v>
      </c>
      <c r="F11" s="58"/>
      <c r="G11" s="58" t="s">
        <v>22</v>
      </c>
      <c r="H11" s="58">
        <v>1</v>
      </c>
      <c r="I11" s="72">
        <v>668020</v>
      </c>
      <c r="J11" s="72">
        <v>548</v>
      </c>
      <c r="K11" s="72">
        <v>1095720</v>
      </c>
      <c r="L11" s="72">
        <v>892</v>
      </c>
      <c r="M11" s="72">
        <v>2237770</v>
      </c>
      <c r="N11" s="72">
        <v>1783</v>
      </c>
      <c r="O11" s="72">
        <v>2364460</v>
      </c>
      <c r="P11" s="72">
        <v>1887</v>
      </c>
      <c r="Q11" s="60">
        <f t="shared" si="5"/>
        <v>6365970</v>
      </c>
      <c r="R11" s="60">
        <f t="shared" si="5"/>
        <v>5110</v>
      </c>
      <c r="S11" s="61" t="e">
        <f t="shared" si="1"/>
        <v>#VALUE!</v>
      </c>
      <c r="T11" s="61">
        <f t="shared" si="2"/>
        <v>1245.7866927592954</v>
      </c>
      <c r="U11" s="62">
        <v>0</v>
      </c>
      <c r="V11" s="63">
        <f t="shared" si="3"/>
      </c>
      <c r="W11" s="48">
        <v>6377970</v>
      </c>
      <c r="X11" s="48">
        <v>5134</v>
      </c>
      <c r="Y11" s="50">
        <f t="shared" si="4"/>
        <v>1242.3003506038176</v>
      </c>
    </row>
    <row r="12" spans="1:25" ht="30" customHeight="1">
      <c r="A12" s="40">
        <v>9</v>
      </c>
      <c r="B12" s="41"/>
      <c r="C12" s="68" t="s">
        <v>35</v>
      </c>
      <c r="D12" s="56">
        <v>40234</v>
      </c>
      <c r="E12" s="57" t="s">
        <v>36</v>
      </c>
      <c r="F12" s="58">
        <v>24</v>
      </c>
      <c r="G12" s="58" t="s">
        <v>22</v>
      </c>
      <c r="H12" s="58">
        <v>3</v>
      </c>
      <c r="I12" s="70">
        <v>578745</v>
      </c>
      <c r="J12" s="70">
        <v>487</v>
      </c>
      <c r="K12" s="69">
        <v>1148605</v>
      </c>
      <c r="L12" s="69">
        <v>951</v>
      </c>
      <c r="M12" s="69">
        <v>2136540</v>
      </c>
      <c r="N12" s="69">
        <v>1759</v>
      </c>
      <c r="O12" s="69">
        <v>2318460</v>
      </c>
      <c r="P12" s="69">
        <v>1908</v>
      </c>
      <c r="Q12" s="60">
        <f t="shared" si="5"/>
        <v>6182350</v>
      </c>
      <c r="R12" s="60">
        <f t="shared" si="5"/>
        <v>5105</v>
      </c>
      <c r="S12" s="61" t="e">
        <f t="shared" si="1"/>
        <v>#VALUE!</v>
      </c>
      <c r="T12" s="61">
        <f t="shared" si="2"/>
        <v>1211.0381978452497</v>
      </c>
      <c r="U12" s="62">
        <v>8559010</v>
      </c>
      <c r="V12" s="63">
        <f t="shared" si="3"/>
        <v>-0.2776793110418144</v>
      </c>
      <c r="W12" s="71">
        <v>40775595</v>
      </c>
      <c r="X12" s="71">
        <v>34347</v>
      </c>
      <c r="Y12" s="50">
        <f t="shared" si="4"/>
        <v>1187.1661280461176</v>
      </c>
    </row>
    <row r="13" spans="1:25" ht="30" customHeight="1">
      <c r="A13" s="40">
        <v>10</v>
      </c>
      <c r="B13" s="41"/>
      <c r="C13" s="68" t="s">
        <v>37</v>
      </c>
      <c r="D13" s="56">
        <v>40248</v>
      </c>
      <c r="E13" s="57" t="s">
        <v>34</v>
      </c>
      <c r="F13" s="58">
        <v>4</v>
      </c>
      <c r="G13" s="58" t="s">
        <v>22</v>
      </c>
      <c r="H13" s="58">
        <v>4</v>
      </c>
      <c r="I13" s="72">
        <v>543270</v>
      </c>
      <c r="J13" s="72">
        <v>441</v>
      </c>
      <c r="K13" s="72">
        <v>1031860</v>
      </c>
      <c r="L13" s="72">
        <v>819</v>
      </c>
      <c r="M13" s="72">
        <v>1974390</v>
      </c>
      <c r="N13" s="72">
        <v>1528</v>
      </c>
      <c r="O13" s="72">
        <v>1961820</v>
      </c>
      <c r="P13" s="72">
        <v>1540</v>
      </c>
      <c r="Q13" s="60">
        <f t="shared" si="5"/>
        <v>5511340</v>
      </c>
      <c r="R13" s="60">
        <f t="shared" si="5"/>
        <v>4328</v>
      </c>
      <c r="S13" s="61" t="e">
        <f t="shared" si="1"/>
        <v>#VALUE!</v>
      </c>
      <c r="T13" s="61">
        <f t="shared" si="2"/>
        <v>1273.4149722735674</v>
      </c>
      <c r="U13" s="62">
        <v>2337410</v>
      </c>
      <c r="V13" s="63">
        <f t="shared" si="3"/>
        <v>1.3578832981804647</v>
      </c>
      <c r="W13" s="48">
        <v>18800425</v>
      </c>
      <c r="X13" s="48">
        <v>15343</v>
      </c>
      <c r="Y13" s="50">
        <f t="shared" si="4"/>
        <v>1225.3421755849572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73" t="s">
        <v>17</v>
      </c>
      <c r="C15" s="74"/>
      <c r="D15" s="74"/>
      <c r="E15" s="75"/>
      <c r="F15" s="23"/>
      <c r="G15" s="23">
        <f>SUM(G4:G14)</f>
        <v>16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187625690</v>
      </c>
      <c r="R15" s="27">
        <f>SUM(R4:R14)</f>
        <v>144578</v>
      </c>
      <c r="S15" s="28">
        <f>R15/G15</f>
        <v>9036.125</v>
      </c>
      <c r="T15" s="49">
        <f>Q15/R15</f>
        <v>1297.7471676188632</v>
      </c>
      <c r="U15" s="39">
        <v>196907755</v>
      </c>
      <c r="V15" s="38">
        <f>IF(U15&lt;&gt;0,-(U15-Q15)/U15,"")</f>
        <v>-0.04713915406734488</v>
      </c>
      <c r="W15" s="29"/>
      <c r="X15" s="30"/>
      <c r="Y15" s="31"/>
    </row>
    <row r="16" spans="1:25" ht="18">
      <c r="A16" s="32"/>
      <c r="B16" s="33"/>
      <c r="C16" s="34"/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4" t="s">
        <v>19</v>
      </c>
      <c r="V16" s="84"/>
      <c r="W16" s="84"/>
      <c r="X16" s="84"/>
      <c r="Y16" s="84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5"/>
      <c r="V17" s="85"/>
      <c r="W17" s="85"/>
      <c r="X17" s="85"/>
      <c r="Y17" s="85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5"/>
      <c r="V18" s="85"/>
      <c r="W18" s="85"/>
      <c r="X18" s="85"/>
      <c r="Y18" s="85"/>
    </row>
  </sheetData>
  <sheetProtection/>
  <mergeCells count="15">
    <mergeCell ref="U16:Y18"/>
    <mergeCell ref="Q2:T2"/>
    <mergeCell ref="U2:V2"/>
    <mergeCell ref="W2:Y2"/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2010-03-16T19:56:12Z</dcterms:modified>
  <cp:category/>
  <cp:version/>
  <cp:contentType/>
  <cp:contentStatus/>
</cp:coreProperties>
</file>