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6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<sst xmlns="http://schemas.openxmlformats.org/spreadsheetml/2006/main" count="64" uniqueCount="40">
  <si>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</si>
  <si>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</si>
  <si>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</si>
  <si>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</si>
  <si>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</si>
  <si>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</si>
  <si>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</si>
  <si>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</si>
  <si>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</si>
  <si>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</si>
  <si>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</si>
  <si>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</si>
  <si>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</si>
  <si>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</si>
  <si>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</si>
  <si>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</si>
  <si>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</si>
  <si>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</si>
  <si>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</si>
  <si>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</si>
  <si>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</si>
  <si>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Clash of the Titans</t>
  </si>
  <si>
    <t>InterCom</t>
  </si>
  <si>
    <t>17+1+21+1</t>
  </si>
  <si>
    <t>n/a</t>
  </si>
  <si>
    <t>How To Train Your Dragon</t>
  </si>
  <si>
    <t>UIP</t>
  </si>
  <si>
    <t>27+1+16+3</t>
  </si>
  <si>
    <t>The Bounty Hunter</t>
  </si>
  <si>
    <t>Date Night</t>
  </si>
  <si>
    <t>Avatar</t>
  </si>
  <si>
    <t>31+17+2+1</t>
  </si>
  <si>
    <t>Alice in Wonderland</t>
  </si>
  <si>
    <t>Forum Hungary</t>
  </si>
  <si>
    <t>Dear John</t>
  </si>
  <si>
    <t>Palace Pictures</t>
  </si>
  <si>
    <t>Shutter Island</t>
  </si>
  <si>
    <t>The Men Who Stare at Goats</t>
  </si>
  <si>
    <t>An Education</t>
  </si>
  <si>
    <t>Budapest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</si>
</sst>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69" fontId="14" fillId="0" borderId="26" xfId="40" applyNumberFormat="1" applyFont="1" applyBorder="1" applyAlignment="1">
      <alignment/>
    </xf>
    <xf numFmtId="198" fontId="14" fillId="0" borderId="26" xfId="40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64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44725" y="447675"/>
          <a:ext cx="28575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APRIL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T11" sqref="T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00390625" style="0" customWidth="1"/>
    <col min="4" max="4" width="13.0039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3.71093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2.7109375" style="0" customWidth="1"/>
    <col min="16" max="16" width="8.8515625" style="0" customWidth="1"/>
    <col min="17" max="17" width="14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140625" style="0" customWidth="1"/>
    <col min="24" max="24" width="13.1406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6" t="s">
        <v>3</v>
      </c>
      <c r="G2" s="76" t="s">
        <v>4</v>
      </c>
      <c r="H2" s="76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1"/>
    </row>
    <row r="3" spans="1:25" ht="30" customHeight="1">
      <c r="A3" s="13"/>
      <c r="B3" s="14"/>
      <c r="C3" s="86"/>
      <c r="D3" s="88"/>
      <c r="E3" s="89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40283</v>
      </c>
      <c r="E4" s="58" t="s">
        <v>22</v>
      </c>
      <c r="F4" s="59" t="s">
        <v>23</v>
      </c>
      <c r="G4" s="59" t="s">
        <v>24</v>
      </c>
      <c r="H4" s="59">
        <v>1</v>
      </c>
      <c r="I4" s="60">
        <v>13623110</v>
      </c>
      <c r="J4" s="61">
        <v>9655</v>
      </c>
      <c r="K4" s="61">
        <v>18108235</v>
      </c>
      <c r="L4" s="61">
        <v>13132</v>
      </c>
      <c r="M4" s="61">
        <v>30159260</v>
      </c>
      <c r="N4" s="61">
        <v>21472</v>
      </c>
      <c r="O4" s="61">
        <v>19377835</v>
      </c>
      <c r="P4" s="61">
        <v>13473</v>
      </c>
      <c r="Q4" s="62">
        <f aca="true" t="shared" si="0" ref="Q4:R13">+I4+K4+M4+O4</f>
        <v>81268440</v>
      </c>
      <c r="R4" s="62">
        <f t="shared" si="0"/>
        <v>57732</v>
      </c>
      <c r="S4" s="63" t="e">
        <f aca="true" t="shared" si="1" ref="S4:S12">IF(Q4&lt;&gt;0,R4/G4,"")</f>
        <v>#VALUE!</v>
      </c>
      <c r="T4" s="63">
        <f aca="true" t="shared" si="2" ref="T4:T12">IF(Q4&lt;&gt;0,Q4/R4,"")</f>
        <v>1407.6844730825192</v>
      </c>
      <c r="U4" s="64">
        <v>0</v>
      </c>
      <c r="V4" s="65">
        <f aca="true" t="shared" si="3" ref="V4:V12">IF(U4&lt;&gt;0,-(U4-Q4)/U4,"")</f>
      </c>
      <c r="W4" s="66">
        <v>83059290</v>
      </c>
      <c r="X4" s="66">
        <v>58927</v>
      </c>
      <c r="Y4" s="50">
        <f aca="true" t="shared" si="4" ref="Y4:Y12">W4/X4</f>
        <v>1409.528569246695</v>
      </c>
    </row>
    <row r="5" spans="1:25" ht="30" customHeight="1">
      <c r="A5" s="40">
        <v>2</v>
      </c>
      <c r="B5" s="41"/>
      <c r="C5" s="56" t="s">
        <v>25</v>
      </c>
      <c r="D5" s="57">
        <v>40262</v>
      </c>
      <c r="E5" s="58" t="s">
        <v>26</v>
      </c>
      <c r="F5" s="59" t="s">
        <v>27</v>
      </c>
      <c r="G5" s="59">
        <v>47</v>
      </c>
      <c r="H5" s="59">
        <v>4</v>
      </c>
      <c r="I5" s="67">
        <v>983730</v>
      </c>
      <c r="J5" s="67">
        <v>867</v>
      </c>
      <c r="K5" s="68">
        <v>1888155</v>
      </c>
      <c r="L5" s="68">
        <v>1570</v>
      </c>
      <c r="M5" s="68">
        <v>6395010</v>
      </c>
      <c r="N5" s="68">
        <v>5074</v>
      </c>
      <c r="O5" s="68">
        <v>4992790</v>
      </c>
      <c r="P5" s="68">
        <v>3890</v>
      </c>
      <c r="Q5" s="62">
        <f t="shared" si="0"/>
        <v>14259685</v>
      </c>
      <c r="R5" s="62">
        <f t="shared" si="0"/>
        <v>11401</v>
      </c>
      <c r="S5" s="63">
        <f t="shared" si="1"/>
        <v>242.5744680851064</v>
      </c>
      <c r="T5" s="63">
        <f t="shared" si="2"/>
        <v>1250.7398473818087</v>
      </c>
      <c r="U5" s="64">
        <v>29480045</v>
      </c>
      <c r="V5" s="65">
        <f t="shared" si="3"/>
        <v>-0.5162936488054886</v>
      </c>
      <c r="W5" s="48">
        <v>158491520</v>
      </c>
      <c r="X5" s="48">
        <v>120987</v>
      </c>
      <c r="Y5" s="50">
        <f t="shared" si="4"/>
        <v>1309.9880152413068</v>
      </c>
    </row>
    <row r="6" spans="1:25" ht="30" customHeight="1">
      <c r="A6" s="40">
        <v>3</v>
      </c>
      <c r="B6" s="41"/>
      <c r="C6" s="69" t="s">
        <v>28</v>
      </c>
      <c r="D6" s="57">
        <v>40269</v>
      </c>
      <c r="E6" s="58" t="s">
        <v>22</v>
      </c>
      <c r="F6" s="59">
        <v>28</v>
      </c>
      <c r="G6" s="59" t="s">
        <v>24</v>
      </c>
      <c r="H6" s="59">
        <v>3</v>
      </c>
      <c r="I6" s="70">
        <v>1642960</v>
      </c>
      <c r="J6" s="70">
        <v>1467</v>
      </c>
      <c r="K6" s="61">
        <v>3173185</v>
      </c>
      <c r="L6" s="61">
        <v>2731</v>
      </c>
      <c r="M6" s="61">
        <v>5786090</v>
      </c>
      <c r="N6" s="61">
        <v>4910</v>
      </c>
      <c r="O6" s="61">
        <v>2678050</v>
      </c>
      <c r="P6" s="61">
        <v>2240</v>
      </c>
      <c r="Q6" s="62">
        <f t="shared" si="0"/>
        <v>13280285</v>
      </c>
      <c r="R6" s="62">
        <f t="shared" si="0"/>
        <v>11348</v>
      </c>
      <c r="S6" s="63" t="e">
        <f t="shared" si="1"/>
        <v>#VALUE!</v>
      </c>
      <c r="T6" s="63">
        <f t="shared" si="2"/>
        <v>1170.275378921396</v>
      </c>
      <c r="U6" s="64">
        <v>24243970</v>
      </c>
      <c r="V6" s="65">
        <f t="shared" si="3"/>
        <v>-0.45222317137003554</v>
      </c>
      <c r="W6" s="66">
        <v>113100455</v>
      </c>
      <c r="X6" s="66">
        <v>98999</v>
      </c>
      <c r="Y6" s="50">
        <f t="shared" si="4"/>
        <v>1142.4403781856383</v>
      </c>
    </row>
    <row r="7" spans="1:25" ht="30" customHeight="1">
      <c r="A7" s="40">
        <v>4</v>
      </c>
      <c r="B7" s="41"/>
      <c r="C7" s="56" t="s">
        <v>29</v>
      </c>
      <c r="D7" s="57">
        <v>40276</v>
      </c>
      <c r="E7" s="58" t="s">
        <v>22</v>
      </c>
      <c r="F7" s="59">
        <v>28</v>
      </c>
      <c r="G7" s="59" t="s">
        <v>24</v>
      </c>
      <c r="H7" s="59">
        <v>2</v>
      </c>
      <c r="I7" s="70">
        <v>1382530</v>
      </c>
      <c r="J7" s="70">
        <v>1166</v>
      </c>
      <c r="K7" s="61">
        <v>2597100</v>
      </c>
      <c r="L7" s="61">
        <v>2203</v>
      </c>
      <c r="M7" s="61">
        <v>4591435</v>
      </c>
      <c r="N7" s="61">
        <v>3835</v>
      </c>
      <c r="O7" s="61">
        <v>2547655</v>
      </c>
      <c r="P7" s="61">
        <v>2111</v>
      </c>
      <c r="Q7" s="62">
        <f t="shared" si="0"/>
        <v>11118720</v>
      </c>
      <c r="R7" s="62">
        <f t="shared" si="0"/>
        <v>9315</v>
      </c>
      <c r="S7" s="63" t="e">
        <f t="shared" si="1"/>
        <v>#VALUE!</v>
      </c>
      <c r="T7" s="63">
        <f t="shared" si="2"/>
        <v>1193.6360708534621</v>
      </c>
      <c r="U7" s="64">
        <v>16651260</v>
      </c>
      <c r="V7" s="65">
        <f t="shared" si="3"/>
        <v>-0.332259540719441</v>
      </c>
      <c r="W7" s="66">
        <v>32712415</v>
      </c>
      <c r="X7" s="66">
        <v>28337</v>
      </c>
      <c r="Y7" s="50">
        <f t="shared" si="4"/>
        <v>1154.4064297561492</v>
      </c>
    </row>
    <row r="8" spans="1:25" ht="30" customHeight="1">
      <c r="A8" s="40">
        <v>5</v>
      </c>
      <c r="B8" s="41"/>
      <c r="C8" s="69" t="s">
        <v>30</v>
      </c>
      <c r="D8" s="57">
        <v>40164</v>
      </c>
      <c r="E8" s="58" t="s">
        <v>22</v>
      </c>
      <c r="F8" s="59" t="s">
        <v>31</v>
      </c>
      <c r="G8" s="59" t="s">
        <v>24</v>
      </c>
      <c r="H8" s="59">
        <v>18</v>
      </c>
      <c r="I8" s="61">
        <v>854180</v>
      </c>
      <c r="J8" s="61">
        <v>509</v>
      </c>
      <c r="K8" s="61">
        <v>1400100</v>
      </c>
      <c r="L8" s="61">
        <v>860</v>
      </c>
      <c r="M8" s="61">
        <v>2747540</v>
      </c>
      <c r="N8" s="61">
        <v>1686</v>
      </c>
      <c r="O8" s="61">
        <v>1767810</v>
      </c>
      <c r="P8" s="61">
        <v>1062</v>
      </c>
      <c r="Q8" s="62">
        <f t="shared" si="0"/>
        <v>6769630</v>
      </c>
      <c r="R8" s="62">
        <f t="shared" si="0"/>
        <v>4117</v>
      </c>
      <c r="S8" s="63" t="e">
        <f t="shared" si="1"/>
        <v>#VALUE!</v>
      </c>
      <c r="T8" s="63">
        <f t="shared" si="2"/>
        <v>1644.3113917901385</v>
      </c>
      <c r="U8" s="64">
        <v>9423090</v>
      </c>
      <c r="V8" s="65">
        <f t="shared" si="3"/>
        <v>-0.2815912826896485</v>
      </c>
      <c r="W8" s="66">
        <v>1623765020</v>
      </c>
      <c r="X8" s="66">
        <v>1121287</v>
      </c>
      <c r="Y8" s="50">
        <f t="shared" si="4"/>
        <v>1448.126144332361</v>
      </c>
    </row>
    <row r="9" spans="1:25" ht="30" customHeight="1">
      <c r="A9" s="40">
        <v>6</v>
      </c>
      <c r="B9" s="41"/>
      <c r="C9" s="56" t="s">
        <v>32</v>
      </c>
      <c r="D9" s="57">
        <v>40241</v>
      </c>
      <c r="E9" s="58" t="s">
        <v>33</v>
      </c>
      <c r="F9" s="59">
        <v>46</v>
      </c>
      <c r="G9" s="59" t="s">
        <v>24</v>
      </c>
      <c r="H9" s="59">
        <v>7</v>
      </c>
      <c r="I9" s="68">
        <v>607950</v>
      </c>
      <c r="J9" s="68">
        <v>443</v>
      </c>
      <c r="K9" s="68">
        <v>1184050</v>
      </c>
      <c r="L9" s="68">
        <v>875</v>
      </c>
      <c r="M9" s="68">
        <v>2354055</v>
      </c>
      <c r="N9" s="68">
        <v>1679</v>
      </c>
      <c r="O9" s="68">
        <v>1774470</v>
      </c>
      <c r="P9" s="68">
        <v>1255</v>
      </c>
      <c r="Q9" s="62">
        <f t="shared" si="0"/>
        <v>5920525</v>
      </c>
      <c r="R9" s="62">
        <f t="shared" si="0"/>
        <v>4252</v>
      </c>
      <c r="S9" s="63" t="e">
        <f t="shared" si="1"/>
        <v>#VALUE!</v>
      </c>
      <c r="T9" s="63">
        <f t="shared" si="2"/>
        <v>1392.409454374412</v>
      </c>
      <c r="U9" s="64">
        <v>12636440</v>
      </c>
      <c r="V9" s="65">
        <f t="shared" si="3"/>
        <v>-0.5314720759960875</v>
      </c>
      <c r="W9" s="48">
        <v>331564690</v>
      </c>
      <c r="X9" s="48">
        <v>240676</v>
      </c>
      <c r="Y9" s="50">
        <f t="shared" si="4"/>
        <v>1377.6391912779006</v>
      </c>
    </row>
    <row r="10" spans="1:25" ht="30" customHeight="1">
      <c r="A10" s="40">
        <v>7</v>
      </c>
      <c r="B10" s="41"/>
      <c r="C10" s="69" t="s">
        <v>34</v>
      </c>
      <c r="D10" s="57">
        <v>40276</v>
      </c>
      <c r="E10" s="58" t="s">
        <v>35</v>
      </c>
      <c r="F10" s="59">
        <v>20</v>
      </c>
      <c r="G10" s="59" t="s">
        <v>24</v>
      </c>
      <c r="H10" s="59">
        <v>2</v>
      </c>
      <c r="I10" s="68">
        <v>534050</v>
      </c>
      <c r="J10" s="68">
        <v>455</v>
      </c>
      <c r="K10" s="68">
        <v>1123910</v>
      </c>
      <c r="L10" s="68">
        <v>981</v>
      </c>
      <c r="M10" s="68">
        <v>1623805</v>
      </c>
      <c r="N10" s="68">
        <v>1399</v>
      </c>
      <c r="O10" s="68">
        <v>860665</v>
      </c>
      <c r="P10" s="68">
        <v>719</v>
      </c>
      <c r="Q10" s="62">
        <f t="shared" si="0"/>
        <v>4142430</v>
      </c>
      <c r="R10" s="62">
        <f t="shared" si="0"/>
        <v>3554</v>
      </c>
      <c r="S10" s="63" t="e">
        <f t="shared" si="1"/>
        <v>#VALUE!</v>
      </c>
      <c r="T10" s="63">
        <f t="shared" si="2"/>
        <v>1165.5683736634778</v>
      </c>
      <c r="U10" s="64">
        <v>5554935</v>
      </c>
      <c r="V10" s="65">
        <f t="shared" si="3"/>
        <v>-0.2542793029981449</v>
      </c>
      <c r="W10" s="51">
        <v>11871985</v>
      </c>
      <c r="X10" s="51">
        <v>10654</v>
      </c>
      <c r="Y10" s="50">
        <f t="shared" si="4"/>
        <v>1114.3218509480007</v>
      </c>
    </row>
    <row r="11" spans="1:25" ht="30" customHeight="1">
      <c r="A11" s="40">
        <v>8</v>
      </c>
      <c r="B11" s="41"/>
      <c r="C11" s="71" t="s">
        <v>36</v>
      </c>
      <c r="D11" s="57">
        <v>40241</v>
      </c>
      <c r="E11" s="72" t="s">
        <v>26</v>
      </c>
      <c r="F11" s="73">
        <v>24</v>
      </c>
      <c r="G11" s="73">
        <v>24</v>
      </c>
      <c r="H11" s="73">
        <v>7</v>
      </c>
      <c r="I11" s="67">
        <v>481115</v>
      </c>
      <c r="J11" s="67">
        <v>424</v>
      </c>
      <c r="K11" s="68">
        <v>896810</v>
      </c>
      <c r="L11" s="68">
        <v>760</v>
      </c>
      <c r="M11" s="68">
        <v>1345520</v>
      </c>
      <c r="N11" s="68">
        <v>1105</v>
      </c>
      <c r="O11" s="68">
        <v>743155</v>
      </c>
      <c r="P11" s="68">
        <v>611</v>
      </c>
      <c r="Q11" s="62">
        <f t="shared" si="0"/>
        <v>3466600</v>
      </c>
      <c r="R11" s="62">
        <f t="shared" si="0"/>
        <v>2900</v>
      </c>
      <c r="S11" s="63">
        <f t="shared" si="1"/>
        <v>120.83333333333333</v>
      </c>
      <c r="T11" s="63">
        <f t="shared" si="2"/>
        <v>1195.3793103448277</v>
      </c>
      <c r="U11" s="64">
        <v>5309680</v>
      </c>
      <c r="V11" s="65">
        <f t="shared" si="3"/>
        <v>-0.347116963734161</v>
      </c>
      <c r="W11" s="48">
        <v>140230480</v>
      </c>
      <c r="X11" s="48">
        <v>120552</v>
      </c>
      <c r="Y11" s="50">
        <f t="shared" si="4"/>
        <v>1163.2364456831906</v>
      </c>
    </row>
    <row r="12" spans="1:25" ht="30" customHeight="1">
      <c r="A12" s="40">
        <v>9</v>
      </c>
      <c r="B12" s="41"/>
      <c r="C12" s="56" t="s">
        <v>37</v>
      </c>
      <c r="D12" s="57">
        <v>40262</v>
      </c>
      <c r="E12" s="58" t="s">
        <v>33</v>
      </c>
      <c r="F12" s="59">
        <v>12</v>
      </c>
      <c r="G12" s="59" t="s">
        <v>24</v>
      </c>
      <c r="H12" s="59">
        <v>4</v>
      </c>
      <c r="I12" s="68">
        <v>403070</v>
      </c>
      <c r="J12" s="68">
        <v>324</v>
      </c>
      <c r="K12" s="68">
        <v>750015</v>
      </c>
      <c r="L12" s="68">
        <v>620</v>
      </c>
      <c r="M12" s="68">
        <v>1126780</v>
      </c>
      <c r="N12" s="68">
        <v>895</v>
      </c>
      <c r="O12" s="68">
        <v>634305</v>
      </c>
      <c r="P12" s="68">
        <v>510</v>
      </c>
      <c r="Q12" s="62">
        <f t="shared" si="0"/>
        <v>2914170</v>
      </c>
      <c r="R12" s="62">
        <f t="shared" si="0"/>
        <v>2349</v>
      </c>
      <c r="S12" s="63" t="e">
        <f t="shared" si="1"/>
        <v>#VALUE!</v>
      </c>
      <c r="T12" s="63">
        <f t="shared" si="2"/>
        <v>1240.6002554278416</v>
      </c>
      <c r="U12" s="64">
        <v>4356035</v>
      </c>
      <c r="V12" s="65">
        <f t="shared" si="3"/>
        <v>-0.3310039979017616</v>
      </c>
      <c r="W12" s="48">
        <v>32247340</v>
      </c>
      <c r="X12" s="48">
        <v>27217</v>
      </c>
      <c r="Y12" s="50">
        <f t="shared" si="4"/>
        <v>1184.82345592828</v>
      </c>
    </row>
    <row r="13" spans="1:25" ht="30" customHeight="1">
      <c r="A13" s="40">
        <v>10</v>
      </c>
      <c r="B13" s="41"/>
      <c r="C13" s="56" t="s">
        <v>38</v>
      </c>
      <c r="D13" s="57">
        <v>40276</v>
      </c>
      <c r="E13" s="58" t="s">
        <v>39</v>
      </c>
      <c r="F13" s="59">
        <v>5</v>
      </c>
      <c r="G13" s="59" t="s">
        <v>24</v>
      </c>
      <c r="H13" s="59">
        <v>2</v>
      </c>
      <c r="I13" s="74">
        <v>358470</v>
      </c>
      <c r="J13" s="74">
        <v>317</v>
      </c>
      <c r="K13" s="74">
        <v>617150</v>
      </c>
      <c r="L13" s="74">
        <v>519</v>
      </c>
      <c r="M13" s="75">
        <v>864700</v>
      </c>
      <c r="N13" s="75">
        <v>720</v>
      </c>
      <c r="O13" s="75">
        <v>552110</v>
      </c>
      <c r="P13" s="75">
        <v>474</v>
      </c>
      <c r="Q13" s="62">
        <f t="shared" si="0"/>
        <v>2392430</v>
      </c>
      <c r="R13" s="62">
        <f t="shared" si="0"/>
        <v>2030</v>
      </c>
      <c r="S13" s="63" t="e">
        <f>IF(Q13&lt;&gt;0,R13/G13,"")</f>
        <v>#VALUE!</v>
      </c>
      <c r="T13" s="63">
        <f>IF(Q13&lt;&gt;0,Q13/R13,"")</f>
        <v>1178.536945812808</v>
      </c>
      <c r="U13" s="64">
        <v>3234720</v>
      </c>
      <c r="V13" s="65">
        <f>IF(U13&lt;&gt;0,-(U13-Q13)/U13,"")</f>
        <v>-0.2603903892763516</v>
      </c>
      <c r="W13" s="48">
        <v>7369440</v>
      </c>
      <c r="X13" s="48">
        <v>6584</v>
      </c>
      <c r="Y13" s="50">
        <f>W13/X13</f>
        <v>1119.295261239368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71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145532915</v>
      </c>
      <c r="R15" s="27">
        <f>SUM(R4:R14)</f>
        <v>108998</v>
      </c>
      <c r="S15" s="28">
        <f>R15/G15</f>
        <v>1535.1830985915492</v>
      </c>
      <c r="T15" s="49">
        <f>Q15/R15</f>
        <v>1335.1888566762693</v>
      </c>
      <c r="U15" s="39">
        <v>108091385</v>
      </c>
      <c r="V15" s="38">
        <f>IF(U15&lt;&gt;0,-(U15-Q15)/U15,"")</f>
        <v>0.34638773478570933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2010-04-19T14:09:09Z</dcterms:modified>
  <cp:category/>
  <cp:version/>
  <cp:contentType/>
  <cp:contentStatus/>
</cp:coreProperties>
</file>