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ly Top 10 - WE 18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<sst xmlns="http://schemas.openxmlformats.org/spreadsheetml/2006/main" count="65" uniqueCount="40">
  <si>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</si>
  <si>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</si>
  <si>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</si>
  <si>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</si>
  <si>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</si>
  <si>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</si>
  <si>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</si>
  <si>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</si>
  <si>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</si>
  <si>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</si>
  <si>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</si>
  <si>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</si>
  <si>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</si>
  <si>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*Sorted according to Weekend Total G.B.O.</t>
  </si>
  <si>
    <t>** Budapest result only</t>
  </si>
  <si>
    <t>Weekend</t>
  </si>
  <si>
    <t>Monday</t>
  </si>
  <si>
    <t>Tuesday</t>
  </si>
  <si>
    <t>Wednesday</t>
  </si>
  <si>
    <t>Weekly Total</t>
  </si>
  <si>
    <t>Last Week</t>
  </si>
  <si>
    <t>Iron Man 2</t>
  </si>
  <si>
    <t>UIP</t>
  </si>
  <si>
    <t>31+1</t>
  </si>
  <si>
    <t>Clash of the Titans</t>
  </si>
  <si>
    <t>InterCom</t>
  </si>
  <si>
    <t>17+1+21+1</t>
  </si>
  <si>
    <t>n/a</t>
  </si>
  <si>
    <t>How To Train Your Dragon</t>
  </si>
  <si>
    <t>27+1+16+3</t>
  </si>
  <si>
    <t>Brooklyn's Finest</t>
  </si>
  <si>
    <t>Palace Pictures</t>
  </si>
  <si>
    <t>When In Rome</t>
  </si>
  <si>
    <t>Forum Hungary</t>
  </si>
  <si>
    <t>The Bounty Hunter</t>
  </si>
  <si>
    <t>Date Night</t>
  </si>
  <si>
    <t>Avatar</t>
  </si>
  <si>
    <t>31+17+2+1</t>
  </si>
  <si>
    <t>Alice in Wonderland</t>
  </si>
  <si>
    <t>Dear John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</si>
</sst>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€-2]\ #\ ##,000_);[Red]\([$€-2]\ #\ ##,000\)"/>
    <numFmt numFmtId="201" formatCode="dd/mm/yyyy;@"/>
    <numFmt numFmtId="202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191" fontId="14" fillId="25" borderId="26" xfId="55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33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88" fontId="4" fillId="0" borderId="15" xfId="0" applyNumberFormat="1" applyFont="1" applyBorder="1" applyAlignment="1" applyProtection="1">
      <alignment horizontal="center" vertical="center"/>
      <protection/>
    </xf>
    <xf numFmtId="201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8" xfId="0" applyNumberFormat="1" applyFont="1" applyFill="1" applyBorder="1" applyAlignment="1">
      <alignment horizontal="right"/>
    </xf>
    <xf numFmtId="202" fontId="14" fillId="25" borderId="26" xfId="39" applyNumberFormat="1" applyFont="1" applyFill="1" applyBorder="1" applyAlignment="1">
      <alignment/>
    </xf>
    <xf numFmtId="3" fontId="15" fillId="25" borderId="29" xfId="0" applyNumberFormat="1" applyFont="1" applyFill="1" applyBorder="1" applyAlignment="1">
      <alignment horizontal="right"/>
    </xf>
    <xf numFmtId="202" fontId="15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0" borderId="26" xfId="0" applyNumberFormat="1" applyFont="1" applyBorder="1" applyAlignment="1">
      <alignment/>
    </xf>
    <xf numFmtId="202" fontId="14" fillId="25" borderId="26" xfId="39" applyNumberFormat="1" applyFont="1" applyFill="1" applyBorder="1" applyAlignment="1">
      <alignment horizontal="center"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1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307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WEEKLY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WEEKLY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373225" y="447675"/>
          <a:ext cx="28956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18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APRIL - 5 MAY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6" sqref="Q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57421875" style="0" customWidth="1"/>
    <col min="4" max="4" width="12.71093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421875" style="0" customWidth="1"/>
    <col min="24" max="24" width="13.4218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15</v>
      </c>
      <c r="J2" s="81"/>
      <c r="K2" s="81" t="s">
        <v>16</v>
      </c>
      <c r="L2" s="81"/>
      <c r="M2" s="81" t="s">
        <v>17</v>
      </c>
      <c r="N2" s="81"/>
      <c r="O2" s="81" t="s">
        <v>18</v>
      </c>
      <c r="P2" s="81"/>
      <c r="Q2" s="81" t="s">
        <v>19</v>
      </c>
      <c r="R2" s="81"/>
      <c r="S2" s="81"/>
      <c r="T2" s="81"/>
      <c r="U2" s="81" t="s">
        <v>20</v>
      </c>
      <c r="V2" s="81"/>
      <c r="W2" s="81" t="s">
        <v>6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7</v>
      </c>
      <c r="J3" s="15" t="s">
        <v>8</v>
      </c>
      <c r="K3" s="15" t="s">
        <v>7</v>
      </c>
      <c r="L3" s="15" t="s">
        <v>8</v>
      </c>
      <c r="M3" s="42" t="s">
        <v>7</v>
      </c>
      <c r="N3" s="15" t="s">
        <v>8</v>
      </c>
      <c r="O3" s="15" t="s">
        <v>7</v>
      </c>
      <c r="P3" s="15" t="s">
        <v>8</v>
      </c>
      <c r="Q3" s="55" t="s">
        <v>7</v>
      </c>
      <c r="R3" s="55" t="s">
        <v>8</v>
      </c>
      <c r="S3" s="56" t="s">
        <v>9</v>
      </c>
      <c r="T3" s="56" t="s">
        <v>10</v>
      </c>
      <c r="U3" s="59" t="s">
        <v>7</v>
      </c>
      <c r="V3" s="45" t="s">
        <v>11</v>
      </c>
      <c r="W3" s="43" t="s">
        <v>7</v>
      </c>
      <c r="X3" s="43" t="s">
        <v>8</v>
      </c>
      <c r="Y3" s="44" t="s">
        <v>10</v>
      </c>
    </row>
    <row r="4" spans="1:25" ht="30" customHeight="1" thickBot="1">
      <c r="A4" s="40">
        <v>1</v>
      </c>
      <c r="B4" s="41"/>
      <c r="C4" s="57" t="s">
        <v>21</v>
      </c>
      <c r="D4" s="60">
        <v>40297</v>
      </c>
      <c r="E4" s="61" t="s">
        <v>22</v>
      </c>
      <c r="F4" s="62" t="s">
        <v>23</v>
      </c>
      <c r="G4" s="62">
        <v>32</v>
      </c>
      <c r="H4" s="62">
        <v>1</v>
      </c>
      <c r="I4" s="63">
        <v>10091555</v>
      </c>
      <c r="J4" s="63">
        <v>8792</v>
      </c>
      <c r="K4" s="63">
        <v>10060335</v>
      </c>
      <c r="L4" s="63">
        <v>8868</v>
      </c>
      <c r="M4" s="63">
        <v>16189559</v>
      </c>
      <c r="N4" s="63">
        <v>14123</v>
      </c>
      <c r="O4" s="63">
        <v>12505645</v>
      </c>
      <c r="P4" s="63">
        <v>10906</v>
      </c>
      <c r="Q4" s="64">
        <f aca="true" t="shared" si="0" ref="Q4:R13">+I4+K4+M4+O4</f>
        <v>48847094</v>
      </c>
      <c r="R4" s="64">
        <f t="shared" si="0"/>
        <v>42689</v>
      </c>
      <c r="S4" s="65">
        <f aca="true" t="shared" si="1" ref="S4:S13">IF(Q4&lt;&gt;0,R4/G4,"")</f>
        <v>1334.03125</v>
      </c>
      <c r="T4" s="65">
        <f aca="true" t="shared" si="2" ref="T4:T13">IF(Q4&lt;&gt;0,Q4/R4,"")</f>
        <v>1144.254819742791</v>
      </c>
      <c r="U4" s="66">
        <v>0</v>
      </c>
      <c r="V4" s="54">
        <f aca="true" t="shared" si="3" ref="V4:V13">IF(U4&lt;&gt;0,-(U4-Q4)/U4,"")</f>
      </c>
      <c r="W4" s="46">
        <v>48847094</v>
      </c>
      <c r="X4" s="46">
        <v>42689</v>
      </c>
      <c r="Y4" s="48">
        <f aca="true" t="shared" si="4" ref="Y4:Y13">W4/X4</f>
        <v>1144.254819742791</v>
      </c>
    </row>
    <row r="5" spans="1:25" ht="30" customHeight="1" thickBot="1">
      <c r="A5" s="40">
        <v>2</v>
      </c>
      <c r="B5" s="41"/>
      <c r="C5" s="57" t="s">
        <v>24</v>
      </c>
      <c r="D5" s="60">
        <v>40283</v>
      </c>
      <c r="E5" s="61" t="s">
        <v>25</v>
      </c>
      <c r="F5" s="62" t="s">
        <v>26</v>
      </c>
      <c r="G5" s="62" t="s">
        <v>27</v>
      </c>
      <c r="H5" s="62">
        <v>3</v>
      </c>
      <c r="I5" s="67">
        <v>1684250</v>
      </c>
      <c r="J5" s="67">
        <v>1250</v>
      </c>
      <c r="K5" s="67">
        <v>2565800</v>
      </c>
      <c r="L5" s="67">
        <v>1814</v>
      </c>
      <c r="M5" s="67">
        <v>5555590</v>
      </c>
      <c r="N5" s="67">
        <v>3932</v>
      </c>
      <c r="O5" s="67">
        <v>4359220</v>
      </c>
      <c r="P5" s="67">
        <v>3008</v>
      </c>
      <c r="Q5" s="64">
        <f t="shared" si="0"/>
        <v>14164860</v>
      </c>
      <c r="R5" s="64">
        <f t="shared" si="0"/>
        <v>10004</v>
      </c>
      <c r="S5" s="65" t="e">
        <f t="shared" si="1"/>
        <v>#VALUE!</v>
      </c>
      <c r="T5" s="65">
        <f t="shared" si="2"/>
        <v>1415.919632147141</v>
      </c>
      <c r="U5" s="68">
        <v>33289375</v>
      </c>
      <c r="V5" s="54">
        <f t="shared" si="3"/>
        <v>-0.5744930627264705</v>
      </c>
      <c r="W5" s="69">
        <v>152984140</v>
      </c>
      <c r="X5" s="69">
        <v>109043</v>
      </c>
      <c r="Y5" s="48">
        <f t="shared" si="4"/>
        <v>1402.97075465642</v>
      </c>
    </row>
    <row r="6" spans="1:25" ht="30" customHeight="1" thickBot="1">
      <c r="A6" s="40">
        <v>3</v>
      </c>
      <c r="B6" s="41"/>
      <c r="C6" s="57" t="s">
        <v>28</v>
      </c>
      <c r="D6" s="60">
        <v>40262</v>
      </c>
      <c r="E6" s="61" t="s">
        <v>22</v>
      </c>
      <c r="F6" s="62" t="s">
        <v>29</v>
      </c>
      <c r="G6" s="62">
        <v>47</v>
      </c>
      <c r="H6" s="62">
        <v>6</v>
      </c>
      <c r="I6" s="70">
        <v>454210</v>
      </c>
      <c r="J6" s="70">
        <v>374</v>
      </c>
      <c r="K6" s="63">
        <v>866470</v>
      </c>
      <c r="L6" s="63">
        <v>712</v>
      </c>
      <c r="M6" s="63">
        <v>2192140</v>
      </c>
      <c r="N6" s="63">
        <v>1642</v>
      </c>
      <c r="O6" s="63">
        <v>2875755</v>
      </c>
      <c r="P6" s="63">
        <v>2165</v>
      </c>
      <c r="Q6" s="64">
        <f t="shared" si="0"/>
        <v>6388575</v>
      </c>
      <c r="R6" s="64">
        <f t="shared" si="0"/>
        <v>4893</v>
      </c>
      <c r="S6" s="65">
        <f t="shared" si="1"/>
        <v>104.1063829787234</v>
      </c>
      <c r="T6" s="65">
        <f t="shared" si="2"/>
        <v>1305.6560392397303</v>
      </c>
      <c r="U6" s="66">
        <v>11595995</v>
      </c>
      <c r="V6" s="54">
        <f t="shared" si="3"/>
        <v>-0.4490705627244579</v>
      </c>
      <c r="W6" s="46">
        <v>180972135</v>
      </c>
      <c r="X6" s="46">
        <v>139466</v>
      </c>
      <c r="Y6" s="48">
        <f t="shared" si="4"/>
        <v>1297.607553095378</v>
      </c>
    </row>
    <row r="7" spans="1:25" ht="30" customHeight="1" thickBot="1">
      <c r="A7" s="40">
        <v>4</v>
      </c>
      <c r="B7" s="41"/>
      <c r="C7" s="57" t="s">
        <v>32</v>
      </c>
      <c r="D7" s="60">
        <v>40290</v>
      </c>
      <c r="E7" s="61" t="s">
        <v>33</v>
      </c>
      <c r="F7" s="62">
        <v>13</v>
      </c>
      <c r="G7" s="62" t="s">
        <v>27</v>
      </c>
      <c r="H7" s="62">
        <v>2</v>
      </c>
      <c r="I7" s="63">
        <v>635470</v>
      </c>
      <c r="J7" s="63">
        <v>541</v>
      </c>
      <c r="K7" s="63">
        <v>1121220</v>
      </c>
      <c r="L7" s="63">
        <v>917</v>
      </c>
      <c r="M7" s="63">
        <v>1685300</v>
      </c>
      <c r="N7" s="63">
        <v>1403</v>
      </c>
      <c r="O7" s="63">
        <v>1290910</v>
      </c>
      <c r="P7" s="63">
        <v>1057</v>
      </c>
      <c r="Q7" s="64">
        <f t="shared" si="0"/>
        <v>4732900</v>
      </c>
      <c r="R7" s="64">
        <f t="shared" si="0"/>
        <v>3918</v>
      </c>
      <c r="S7" s="65" t="e">
        <f t="shared" si="1"/>
        <v>#VALUE!</v>
      </c>
      <c r="T7" s="65">
        <f t="shared" si="2"/>
        <v>1207.9887697805002</v>
      </c>
      <c r="U7" s="66">
        <v>8567435</v>
      </c>
      <c r="V7" s="54">
        <f t="shared" si="3"/>
        <v>-0.4475709474305904</v>
      </c>
      <c r="W7" s="46">
        <v>15987865</v>
      </c>
      <c r="X7" s="46">
        <v>13316</v>
      </c>
      <c r="Y7" s="48">
        <f t="shared" si="4"/>
        <v>1200.6507209372185</v>
      </c>
    </row>
    <row r="8" spans="1:25" ht="30" customHeight="1" thickBot="1">
      <c r="A8" s="40">
        <v>5</v>
      </c>
      <c r="B8" s="41"/>
      <c r="C8" s="58" t="s">
        <v>34</v>
      </c>
      <c r="D8" s="60">
        <v>40269</v>
      </c>
      <c r="E8" s="61" t="s">
        <v>25</v>
      </c>
      <c r="F8" s="62">
        <v>28</v>
      </c>
      <c r="G8" s="62" t="s">
        <v>27</v>
      </c>
      <c r="H8" s="62">
        <v>5</v>
      </c>
      <c r="I8" s="72">
        <v>428530</v>
      </c>
      <c r="J8" s="72">
        <v>390</v>
      </c>
      <c r="K8" s="67">
        <v>896040</v>
      </c>
      <c r="L8" s="67">
        <v>770</v>
      </c>
      <c r="M8" s="67">
        <v>1834960</v>
      </c>
      <c r="N8" s="67">
        <v>1559</v>
      </c>
      <c r="O8" s="67">
        <v>1399875</v>
      </c>
      <c r="P8" s="67">
        <v>1186</v>
      </c>
      <c r="Q8" s="64">
        <f t="shared" si="0"/>
        <v>4559405</v>
      </c>
      <c r="R8" s="64">
        <f t="shared" si="0"/>
        <v>3905</v>
      </c>
      <c r="S8" s="65" t="e">
        <f t="shared" si="1"/>
        <v>#VALUE!</v>
      </c>
      <c r="T8" s="65">
        <f t="shared" si="2"/>
        <v>1167.5813060179257</v>
      </c>
      <c r="U8" s="66">
        <v>9513860</v>
      </c>
      <c r="V8" s="54">
        <f t="shared" si="3"/>
        <v>-0.5207618148679926</v>
      </c>
      <c r="W8" s="69">
        <v>131654285</v>
      </c>
      <c r="X8" s="69">
        <v>115280</v>
      </c>
      <c r="Y8" s="48">
        <f t="shared" si="4"/>
        <v>1142.0392522553782</v>
      </c>
    </row>
    <row r="9" spans="1:25" ht="30" customHeight="1" thickBot="1">
      <c r="A9" s="40">
        <v>6</v>
      </c>
      <c r="B9" s="41"/>
      <c r="C9" s="57" t="s">
        <v>35</v>
      </c>
      <c r="D9" s="60">
        <v>40276</v>
      </c>
      <c r="E9" s="61" t="s">
        <v>25</v>
      </c>
      <c r="F9" s="62">
        <v>28</v>
      </c>
      <c r="G9" s="62" t="s">
        <v>27</v>
      </c>
      <c r="H9" s="62">
        <v>4</v>
      </c>
      <c r="I9" s="72">
        <v>399220</v>
      </c>
      <c r="J9" s="72">
        <v>359</v>
      </c>
      <c r="K9" s="67">
        <v>799180</v>
      </c>
      <c r="L9" s="67">
        <v>679</v>
      </c>
      <c r="M9" s="67">
        <v>1705480</v>
      </c>
      <c r="N9" s="67">
        <v>1426</v>
      </c>
      <c r="O9" s="67">
        <v>1411895</v>
      </c>
      <c r="P9" s="67">
        <v>1183</v>
      </c>
      <c r="Q9" s="64">
        <f t="shared" si="0"/>
        <v>4315775</v>
      </c>
      <c r="R9" s="64">
        <f t="shared" si="0"/>
        <v>3647</v>
      </c>
      <c r="S9" s="65" t="e">
        <f t="shared" si="1"/>
        <v>#VALUE!</v>
      </c>
      <c r="T9" s="65">
        <f t="shared" si="2"/>
        <v>1183.3767480120648</v>
      </c>
      <c r="U9" s="66">
        <v>8922025</v>
      </c>
      <c r="V9" s="54">
        <f t="shared" si="3"/>
        <v>-0.5162785354221715</v>
      </c>
      <c r="W9" s="69">
        <v>50681160</v>
      </c>
      <c r="X9" s="69">
        <v>43801</v>
      </c>
      <c r="Y9" s="48">
        <f t="shared" si="4"/>
        <v>1157.0776922901305</v>
      </c>
    </row>
    <row r="10" spans="1:25" ht="30" customHeight="1" thickBot="1">
      <c r="A10" s="40">
        <v>7</v>
      </c>
      <c r="B10" s="41"/>
      <c r="C10" s="58" t="s">
        <v>36</v>
      </c>
      <c r="D10" s="60">
        <v>40164</v>
      </c>
      <c r="E10" s="61" t="s">
        <v>25</v>
      </c>
      <c r="F10" s="62" t="s">
        <v>37</v>
      </c>
      <c r="G10" s="62" t="s">
        <v>27</v>
      </c>
      <c r="H10" s="62">
        <v>20</v>
      </c>
      <c r="I10" s="67">
        <v>405840</v>
      </c>
      <c r="J10" s="67">
        <v>239</v>
      </c>
      <c r="K10" s="67">
        <v>1069390</v>
      </c>
      <c r="L10" s="67">
        <v>659</v>
      </c>
      <c r="M10" s="67">
        <v>1612630</v>
      </c>
      <c r="N10" s="67">
        <v>987</v>
      </c>
      <c r="O10" s="67">
        <v>1123100</v>
      </c>
      <c r="P10" s="67">
        <v>690</v>
      </c>
      <c r="Q10" s="64">
        <f t="shared" si="0"/>
        <v>4210960</v>
      </c>
      <c r="R10" s="64">
        <f t="shared" si="0"/>
        <v>2575</v>
      </c>
      <c r="S10" s="65" t="e">
        <f t="shared" si="1"/>
        <v>#VALUE!</v>
      </c>
      <c r="T10" s="65">
        <f t="shared" si="2"/>
        <v>1635.3242718446602</v>
      </c>
      <c r="U10" s="66">
        <v>6131680</v>
      </c>
      <c r="V10" s="54">
        <f t="shared" si="3"/>
        <v>-0.3132453096051979</v>
      </c>
      <c r="W10" s="69">
        <v>1638790300</v>
      </c>
      <c r="X10" s="69">
        <v>1130741</v>
      </c>
      <c r="Y10" s="48">
        <f t="shared" si="4"/>
        <v>1449.3065167001107</v>
      </c>
    </row>
    <row r="11" spans="1:25" ht="30" customHeight="1" thickBot="1">
      <c r="A11" s="40">
        <v>8</v>
      </c>
      <c r="B11" s="41"/>
      <c r="C11" s="57" t="s">
        <v>30</v>
      </c>
      <c r="D11" s="60">
        <v>40290</v>
      </c>
      <c r="E11" s="61" t="s">
        <v>31</v>
      </c>
      <c r="F11" s="62">
        <v>20</v>
      </c>
      <c r="G11" s="62" t="s">
        <v>27</v>
      </c>
      <c r="H11" s="62">
        <v>2</v>
      </c>
      <c r="I11" s="71">
        <v>383160</v>
      </c>
      <c r="J11" s="71">
        <v>319</v>
      </c>
      <c r="K11" s="71">
        <v>690060</v>
      </c>
      <c r="L11" s="71">
        <v>553</v>
      </c>
      <c r="M11" s="71">
        <v>1165395</v>
      </c>
      <c r="N11" s="71">
        <v>946</v>
      </c>
      <c r="O11" s="71">
        <v>1083010</v>
      </c>
      <c r="P11" s="71">
        <v>870</v>
      </c>
      <c r="Q11" s="64">
        <f t="shared" si="0"/>
        <v>3321625</v>
      </c>
      <c r="R11" s="64">
        <f t="shared" si="0"/>
        <v>2688</v>
      </c>
      <c r="S11" s="65" t="e">
        <f t="shared" si="1"/>
        <v>#VALUE!</v>
      </c>
      <c r="T11" s="65">
        <f t="shared" si="2"/>
        <v>1235.7235863095239</v>
      </c>
      <c r="U11" s="66">
        <v>10384130</v>
      </c>
      <c r="V11" s="54">
        <f t="shared" si="3"/>
        <v>-0.6801248636139956</v>
      </c>
      <c r="W11" s="46">
        <v>15840950</v>
      </c>
      <c r="X11" s="46">
        <v>12740</v>
      </c>
      <c r="Y11" s="48">
        <f t="shared" si="4"/>
        <v>1243.4026687598116</v>
      </c>
    </row>
    <row r="12" spans="1:25" ht="30" customHeight="1" thickBot="1">
      <c r="A12" s="40">
        <v>9</v>
      </c>
      <c r="B12" s="41"/>
      <c r="C12" s="57" t="s">
        <v>38</v>
      </c>
      <c r="D12" s="60">
        <v>40241</v>
      </c>
      <c r="E12" s="61" t="s">
        <v>33</v>
      </c>
      <c r="F12" s="62">
        <v>46</v>
      </c>
      <c r="G12" s="62" t="s">
        <v>27</v>
      </c>
      <c r="H12" s="62">
        <v>9</v>
      </c>
      <c r="I12" s="63">
        <v>251720</v>
      </c>
      <c r="J12" s="63">
        <v>184</v>
      </c>
      <c r="K12" s="63">
        <v>353870</v>
      </c>
      <c r="L12" s="63">
        <v>234</v>
      </c>
      <c r="M12" s="63">
        <v>744750</v>
      </c>
      <c r="N12" s="63">
        <v>525</v>
      </c>
      <c r="O12" s="63">
        <v>845000</v>
      </c>
      <c r="P12" s="63">
        <v>572</v>
      </c>
      <c r="Q12" s="64">
        <f t="shared" si="0"/>
        <v>2195340</v>
      </c>
      <c r="R12" s="64">
        <f t="shared" si="0"/>
        <v>1515</v>
      </c>
      <c r="S12" s="65" t="e">
        <f t="shared" si="1"/>
        <v>#VALUE!</v>
      </c>
      <c r="T12" s="65">
        <f t="shared" si="2"/>
        <v>1449.069306930693</v>
      </c>
      <c r="U12" s="66">
        <v>3867150</v>
      </c>
      <c r="V12" s="54">
        <f t="shared" si="3"/>
        <v>-0.4323106163453706</v>
      </c>
      <c r="W12" s="46">
        <v>339747680</v>
      </c>
      <c r="X12" s="46">
        <v>246474</v>
      </c>
      <c r="Y12" s="48">
        <f t="shared" si="4"/>
        <v>1378.432126715191</v>
      </c>
    </row>
    <row r="13" spans="1:25" ht="30" customHeight="1" thickBot="1">
      <c r="A13" s="40">
        <v>10</v>
      </c>
      <c r="B13" s="41"/>
      <c r="C13" s="58" t="s">
        <v>39</v>
      </c>
      <c r="D13" s="60">
        <v>40276</v>
      </c>
      <c r="E13" s="61" t="s">
        <v>31</v>
      </c>
      <c r="F13" s="62">
        <v>20</v>
      </c>
      <c r="G13" s="62" t="s">
        <v>27</v>
      </c>
      <c r="H13" s="62">
        <v>4</v>
      </c>
      <c r="I13" s="71">
        <v>133150</v>
      </c>
      <c r="J13" s="71">
        <v>119</v>
      </c>
      <c r="K13" s="71">
        <v>242400</v>
      </c>
      <c r="L13" s="71">
        <v>216</v>
      </c>
      <c r="M13" s="71">
        <v>415340</v>
      </c>
      <c r="N13" s="71">
        <v>363</v>
      </c>
      <c r="O13" s="71">
        <v>316750</v>
      </c>
      <c r="P13" s="71">
        <v>273</v>
      </c>
      <c r="Q13" s="64">
        <f t="shared" si="0"/>
        <v>1107640</v>
      </c>
      <c r="R13" s="64">
        <f t="shared" si="0"/>
        <v>971</v>
      </c>
      <c r="S13" s="65" t="e">
        <f t="shared" si="1"/>
        <v>#VALUE!</v>
      </c>
      <c r="T13" s="65">
        <f t="shared" si="2"/>
        <v>1140.7209062821833</v>
      </c>
      <c r="U13" s="66">
        <v>3298095</v>
      </c>
      <c r="V13" s="54">
        <f t="shared" si="3"/>
        <v>-0.6641576425178778</v>
      </c>
      <c r="W13" s="49">
        <v>18163970</v>
      </c>
      <c r="X13" s="49">
        <v>16115</v>
      </c>
      <c r="Y13" s="48">
        <f t="shared" si="4"/>
        <v>1127.1467576791808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3" t="s">
        <v>12</v>
      </c>
      <c r="C15" s="74"/>
      <c r="D15" s="74"/>
      <c r="E15" s="75"/>
      <c r="F15" s="23"/>
      <c r="G15" s="23">
        <f>SUM(G4:G14)</f>
        <v>79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93844174</v>
      </c>
      <c r="R15" s="27">
        <f>SUM(R4:R14)</f>
        <v>76805</v>
      </c>
      <c r="S15" s="28">
        <f>R15/G15</f>
        <v>972.2151898734177</v>
      </c>
      <c r="T15" s="47">
        <f>Q15/R15</f>
        <v>1221.8498014452184</v>
      </c>
      <c r="U15" s="39">
        <v>137059050</v>
      </c>
      <c r="V15" s="38">
        <f>IF(U15&lt;&gt;0,-(U15-Q15)/U15,"")</f>
        <v>-0.3153011493950965</v>
      </c>
      <c r="W15" s="29"/>
      <c r="X15" s="30"/>
      <c r="Y15" s="31"/>
    </row>
    <row r="16" spans="1:25" ht="18">
      <c r="A16" s="32"/>
      <c r="B16" s="33"/>
      <c r="C16" s="34" t="s">
        <v>14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13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2010-05-03T13:23:23Z</cp:lastPrinted>
  <dcterms:created xsi:type="dcterms:W3CDTF">2006-04-04T07:29:08Z</dcterms:created>
  <dcterms:modified xsi:type="dcterms:W3CDTF">2010-05-04T09:18:35Z</dcterms:modified>
  <cp:category/>
  <cp:version/>
  <cp:contentType/>
  <cp:contentStatus/>
</cp:coreProperties>
</file>