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9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<sst xmlns="http://schemas.openxmlformats.org/spreadsheetml/2006/main" count="65" uniqueCount="41">
  <si>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</si>
  <si>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</si>
  <si>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</si>
  <si>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</si>
  <si>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</si>
  <si>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</si>
  <si>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</si>
  <si>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</si>
  <si>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</si>
  <si>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</si>
  <si>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</si>
  <si>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</si>
  <si>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</si>
  <si>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</si>
  <si>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</si>
  <si>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</si>
  <si>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</si>
  <si>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</si>
  <si>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</si>
  <si>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</si>
  <si>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</si>
  <si>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Resident Evil: Retribution</t>
  </si>
  <si>
    <t>InterCom</t>
  </si>
  <si>
    <t>34+1+1</t>
  </si>
  <si>
    <t>n/a</t>
  </si>
  <si>
    <t>Ted</t>
  </si>
  <si>
    <t>UIP</t>
  </si>
  <si>
    <t>8+1+16</t>
  </si>
  <si>
    <t>The Expendables</t>
  </si>
  <si>
    <t>Provideo</t>
  </si>
  <si>
    <t>Step Up Revolution</t>
  </si>
  <si>
    <t>The Bourne Legacy</t>
  </si>
  <si>
    <t>The Possession</t>
  </si>
  <si>
    <t>Forum Hungary</t>
  </si>
  <si>
    <t>To Rome With Love</t>
  </si>
  <si>
    <t>Big Bang Media</t>
  </si>
  <si>
    <t>Ice Age: Continental Drift</t>
  </si>
  <si>
    <t>25+34+3</t>
  </si>
  <si>
    <t>Lawless</t>
  </si>
  <si>
    <t>Brave</t>
  </si>
  <si>
    <t>14+34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</si>
</sst>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3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5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198" fontId="16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4" fillId="25" borderId="26" xfId="57" applyNumberFormat="1" applyFont="1" applyFill="1" applyBorder="1" applyAlignment="1" applyProtection="1">
      <alignment horizontal="center"/>
      <protection/>
    </xf>
    <xf numFmtId="3" fontId="14" fillId="25" borderId="26" xfId="42" applyNumberFormat="1" applyFont="1" applyFill="1" applyBorder="1" applyAlignment="1">
      <alignment horizontal="right"/>
    </xf>
    <xf numFmtId="3" fontId="16" fillId="25" borderId="26" xfId="55" applyNumberFormat="1" applyFont="1" applyFill="1" applyBorder="1">
      <alignment/>
      <protection/>
    </xf>
    <xf numFmtId="0" fontId="36" fillId="25" borderId="26" xfId="0" applyFont="1" applyFill="1" applyBorder="1" applyAlignment="1">
      <alignment vertical="center"/>
    </xf>
    <xf numFmtId="1" fontId="14" fillId="25" borderId="26" xfId="0" applyNumberFormat="1" applyFont="1" applyFill="1" applyBorder="1" applyAlignment="1">
      <alignment horizontal="center" vertical="center"/>
    </xf>
    <xf numFmtId="0" fontId="14" fillId="25" borderId="26" xfId="0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7260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28762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20-23 SEPTEMBER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D20" sqref="D2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8.57421875" style="0" customWidth="1"/>
    <col min="4" max="4" width="12.57421875" style="0" customWidth="1"/>
    <col min="5" max="5" width="17.140625" style="0" customWidth="1"/>
    <col min="6" max="6" width="9.8515625" style="0" customWidth="1"/>
    <col min="7" max="7" width="7.28125" style="0" customWidth="1"/>
    <col min="8" max="8" width="8.71093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8515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75" t="s">
        <v>3</v>
      </c>
      <c r="G2" s="75" t="s">
        <v>4</v>
      </c>
      <c r="H2" s="75" t="s">
        <v>5</v>
      </c>
      <c r="I2" s="77" t="s">
        <v>18</v>
      </c>
      <c r="J2" s="77"/>
      <c r="K2" s="77" t="s">
        <v>6</v>
      </c>
      <c r="L2" s="77"/>
      <c r="M2" s="77" t="s">
        <v>7</v>
      </c>
      <c r="N2" s="77"/>
      <c r="O2" s="77" t="s">
        <v>8</v>
      </c>
      <c r="P2" s="77"/>
      <c r="Q2" s="77" t="s">
        <v>9</v>
      </c>
      <c r="R2" s="77"/>
      <c r="S2" s="77"/>
      <c r="T2" s="77"/>
      <c r="U2" s="77" t="s">
        <v>10</v>
      </c>
      <c r="V2" s="77"/>
      <c r="W2" s="77" t="s">
        <v>11</v>
      </c>
      <c r="X2" s="77"/>
      <c r="Y2" s="80"/>
    </row>
    <row r="3" spans="1:25" ht="30" customHeight="1">
      <c r="A3" s="13"/>
      <c r="B3" s="14"/>
      <c r="C3" s="85"/>
      <c r="D3" s="87"/>
      <c r="E3" s="88"/>
      <c r="F3" s="76"/>
      <c r="G3" s="76"/>
      <c r="H3" s="7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8" t="s">
        <v>21</v>
      </c>
      <c r="D4" s="59">
        <v>41165</v>
      </c>
      <c r="E4" s="60" t="s">
        <v>22</v>
      </c>
      <c r="F4" s="61" t="s">
        <v>23</v>
      </c>
      <c r="G4" s="61" t="s">
        <v>24</v>
      </c>
      <c r="H4" s="61">
        <v>2</v>
      </c>
      <c r="I4" s="62">
        <v>2315874</v>
      </c>
      <c r="J4" s="62">
        <v>1495</v>
      </c>
      <c r="K4" s="62">
        <v>3727865</v>
      </c>
      <c r="L4" s="62">
        <v>2473</v>
      </c>
      <c r="M4" s="62">
        <v>6746501</v>
      </c>
      <c r="N4" s="62">
        <v>4433</v>
      </c>
      <c r="O4" s="62">
        <v>4079992</v>
      </c>
      <c r="P4" s="62">
        <v>2603</v>
      </c>
      <c r="Q4" s="63">
        <f aca="true" t="shared" si="0" ref="Q4:R8">+I4+K4+M4+O4</f>
        <v>16870232</v>
      </c>
      <c r="R4" s="63">
        <f t="shared" si="0"/>
        <v>11004</v>
      </c>
      <c r="S4" s="64" t="e">
        <f aca="true" t="shared" si="1" ref="S4:S13">IF(Q4&lt;&gt;0,R4/G4,"")</f>
        <v>#VALUE!</v>
      </c>
      <c r="T4" s="64">
        <f aca="true" t="shared" si="2" ref="T4:T13">IF(Q4&lt;&gt;0,Q4/R4,"")</f>
        <v>1533.099963649582</v>
      </c>
      <c r="U4" s="65">
        <v>36815046</v>
      </c>
      <c r="V4" s="66">
        <f aca="true" t="shared" si="3" ref="V4:V13">IF(U4&lt;&gt;0,-(U4-Q4)/U4,"")</f>
        <v>-0.5417571391870596</v>
      </c>
      <c r="W4" s="67">
        <v>62520695</v>
      </c>
      <c r="X4" s="67">
        <v>40824</v>
      </c>
      <c r="Y4" s="52">
        <f aca="true" t="shared" si="4" ref="Y4:Y13">W4/X4</f>
        <v>1531.4691113070742</v>
      </c>
    </row>
    <row r="5" spans="1:25" ht="30" customHeight="1">
      <c r="A5" s="40">
        <v>2</v>
      </c>
      <c r="B5" s="41"/>
      <c r="C5" s="58" t="s">
        <v>25</v>
      </c>
      <c r="D5" s="59">
        <v>41144</v>
      </c>
      <c r="E5" s="60" t="s">
        <v>26</v>
      </c>
      <c r="F5" s="61" t="s">
        <v>27</v>
      </c>
      <c r="G5" s="61">
        <v>31</v>
      </c>
      <c r="H5" s="61">
        <v>5</v>
      </c>
      <c r="I5" s="68">
        <v>1607480</v>
      </c>
      <c r="J5" s="68">
        <v>1338</v>
      </c>
      <c r="K5" s="68">
        <v>2888250</v>
      </c>
      <c r="L5" s="68">
        <v>2469</v>
      </c>
      <c r="M5" s="68">
        <v>5426264</v>
      </c>
      <c r="N5" s="68">
        <v>4537</v>
      </c>
      <c r="O5" s="68">
        <v>3229490</v>
      </c>
      <c r="P5" s="68">
        <v>2709</v>
      </c>
      <c r="Q5" s="63">
        <f t="shared" si="0"/>
        <v>13151484</v>
      </c>
      <c r="R5" s="63">
        <f t="shared" si="0"/>
        <v>11053</v>
      </c>
      <c r="S5" s="64">
        <f t="shared" si="1"/>
        <v>356.5483870967742</v>
      </c>
      <c r="T5" s="69">
        <f t="shared" si="2"/>
        <v>1189.8565095449198</v>
      </c>
      <c r="U5" s="65">
        <v>15480816</v>
      </c>
      <c r="V5" s="66">
        <f t="shared" si="3"/>
        <v>-0.1504657118849549</v>
      </c>
      <c r="W5" s="50">
        <v>196778787</v>
      </c>
      <c r="X5" s="50">
        <v>159932</v>
      </c>
      <c r="Y5" s="52">
        <f t="shared" si="4"/>
        <v>1230.390334642223</v>
      </c>
    </row>
    <row r="6" spans="1:25" ht="30" customHeight="1">
      <c r="A6" s="40">
        <v>3</v>
      </c>
      <c r="B6" s="41"/>
      <c r="C6" s="58" t="s">
        <v>28</v>
      </c>
      <c r="D6" s="59">
        <v>41151</v>
      </c>
      <c r="E6" s="60" t="s">
        <v>29</v>
      </c>
      <c r="F6" s="61">
        <v>35</v>
      </c>
      <c r="G6" s="61" t="s">
        <v>24</v>
      </c>
      <c r="H6" s="61">
        <v>4</v>
      </c>
      <c r="I6" s="70">
        <v>1476778</v>
      </c>
      <c r="J6" s="70">
        <v>1181</v>
      </c>
      <c r="K6" s="70">
        <v>2466840</v>
      </c>
      <c r="L6" s="70">
        <v>1993</v>
      </c>
      <c r="M6" s="70">
        <v>4606465</v>
      </c>
      <c r="N6" s="70">
        <v>3629</v>
      </c>
      <c r="O6" s="70">
        <v>2778970</v>
      </c>
      <c r="P6" s="70">
        <v>2232</v>
      </c>
      <c r="Q6" s="63">
        <f t="shared" si="0"/>
        <v>11329053</v>
      </c>
      <c r="R6" s="63">
        <f t="shared" si="0"/>
        <v>9035</v>
      </c>
      <c r="S6" s="64" t="e">
        <f t="shared" si="1"/>
        <v>#VALUE!</v>
      </c>
      <c r="T6" s="64">
        <f t="shared" si="2"/>
        <v>1253.9073602656335</v>
      </c>
      <c r="U6" s="65">
        <v>18029967</v>
      </c>
      <c r="V6" s="66">
        <f t="shared" si="3"/>
        <v>-0.3716542576034665</v>
      </c>
      <c r="W6" s="71">
        <v>140822128.8</v>
      </c>
      <c r="X6" s="71">
        <v>111099</v>
      </c>
      <c r="Y6" s="52">
        <f t="shared" si="4"/>
        <v>1267.5373207679638</v>
      </c>
    </row>
    <row r="7" spans="1:25" ht="30" customHeight="1">
      <c r="A7" s="40">
        <v>4</v>
      </c>
      <c r="B7" s="41"/>
      <c r="C7" s="72" t="s">
        <v>30</v>
      </c>
      <c r="D7" s="59">
        <v>41158</v>
      </c>
      <c r="E7" s="48" t="s">
        <v>29</v>
      </c>
      <c r="F7" s="49">
        <v>37</v>
      </c>
      <c r="G7" s="49" t="s">
        <v>24</v>
      </c>
      <c r="H7" s="49">
        <v>3</v>
      </c>
      <c r="I7" s="70">
        <v>915675</v>
      </c>
      <c r="J7" s="70">
        <v>671</v>
      </c>
      <c r="K7" s="70">
        <v>2441890</v>
      </c>
      <c r="L7" s="70">
        <v>1824</v>
      </c>
      <c r="M7" s="70">
        <v>4244540</v>
      </c>
      <c r="N7" s="70">
        <v>3094</v>
      </c>
      <c r="O7" s="70">
        <v>2608190</v>
      </c>
      <c r="P7" s="70">
        <v>1880</v>
      </c>
      <c r="Q7" s="63">
        <f t="shared" si="0"/>
        <v>10210295</v>
      </c>
      <c r="R7" s="63">
        <f t="shared" si="0"/>
        <v>7469</v>
      </c>
      <c r="S7" s="64" t="e">
        <f t="shared" si="1"/>
        <v>#VALUE!</v>
      </c>
      <c r="T7" s="64">
        <f t="shared" si="2"/>
        <v>1367.0230285178739</v>
      </c>
      <c r="U7" s="65">
        <v>15227211</v>
      </c>
      <c r="V7" s="66">
        <f t="shared" si="3"/>
        <v>-0.32947044603243497</v>
      </c>
      <c r="W7" s="71">
        <v>54841011</v>
      </c>
      <c r="X7" s="71">
        <v>38770</v>
      </c>
      <c r="Y7" s="52">
        <f t="shared" si="4"/>
        <v>1414.5218209956151</v>
      </c>
    </row>
    <row r="8" spans="1:25" ht="30" customHeight="1">
      <c r="A8" s="40">
        <v>5</v>
      </c>
      <c r="B8" s="41"/>
      <c r="C8" s="58" t="s">
        <v>31</v>
      </c>
      <c r="D8" s="59">
        <v>41158</v>
      </c>
      <c r="E8" s="60" t="s">
        <v>26</v>
      </c>
      <c r="F8" s="73">
        <v>36</v>
      </c>
      <c r="G8" s="61">
        <v>35</v>
      </c>
      <c r="H8" s="61">
        <v>3</v>
      </c>
      <c r="I8" s="68">
        <v>1295002</v>
      </c>
      <c r="J8" s="68">
        <v>1011</v>
      </c>
      <c r="K8" s="68">
        <v>2188100</v>
      </c>
      <c r="L8" s="68">
        <v>1738</v>
      </c>
      <c r="M8" s="68">
        <v>3384678</v>
      </c>
      <c r="N8" s="68">
        <v>2584</v>
      </c>
      <c r="O8" s="68">
        <v>2235058</v>
      </c>
      <c r="P8" s="68">
        <v>1743</v>
      </c>
      <c r="Q8" s="63">
        <f t="shared" si="0"/>
        <v>9102838</v>
      </c>
      <c r="R8" s="63">
        <f t="shared" si="0"/>
        <v>7076</v>
      </c>
      <c r="S8" s="64">
        <f t="shared" si="1"/>
        <v>202.17142857142858</v>
      </c>
      <c r="T8" s="69">
        <f t="shared" si="2"/>
        <v>1286.4383832673827</v>
      </c>
      <c r="U8" s="65">
        <v>14133507</v>
      </c>
      <c r="V8" s="66">
        <f t="shared" si="3"/>
        <v>-0.35593918763403876</v>
      </c>
      <c r="W8" s="50">
        <v>56465722</v>
      </c>
      <c r="X8" s="50">
        <v>43203</v>
      </c>
      <c r="Y8" s="52">
        <f t="shared" si="4"/>
        <v>1306.986135222091</v>
      </c>
    </row>
    <row r="9" spans="1:25" ht="30" customHeight="1">
      <c r="A9" s="40">
        <v>6</v>
      </c>
      <c r="B9" s="41"/>
      <c r="C9" s="58" t="s">
        <v>32</v>
      </c>
      <c r="D9" s="59">
        <v>41172</v>
      </c>
      <c r="E9" s="60" t="s">
        <v>33</v>
      </c>
      <c r="F9" s="61">
        <v>17</v>
      </c>
      <c r="G9" s="61" t="s">
        <v>24</v>
      </c>
      <c r="H9" s="61">
        <v>1</v>
      </c>
      <c r="I9" s="68">
        <v>1096860</v>
      </c>
      <c r="J9" s="68">
        <v>826</v>
      </c>
      <c r="K9" s="68">
        <v>1580040</v>
      </c>
      <c r="L9" s="68">
        <v>1246</v>
      </c>
      <c r="M9" s="68">
        <v>2338374</v>
      </c>
      <c r="N9" s="68">
        <v>1816</v>
      </c>
      <c r="O9" s="68">
        <v>1517150</v>
      </c>
      <c r="P9" s="68">
        <v>1156</v>
      </c>
      <c r="Q9" s="63">
        <f aca="true" t="shared" si="5" ref="Q9:R13">+I9+K9+M9+O9</f>
        <v>6532424</v>
      </c>
      <c r="R9" s="63">
        <f t="shared" si="5"/>
        <v>5044</v>
      </c>
      <c r="S9" s="64" t="e">
        <f t="shared" si="1"/>
        <v>#VALUE!</v>
      </c>
      <c r="T9" s="69">
        <f t="shared" si="2"/>
        <v>1295.0880253766852</v>
      </c>
      <c r="U9" s="65">
        <v>0</v>
      </c>
      <c r="V9" s="66">
        <f t="shared" si="3"/>
      </c>
      <c r="W9" s="50">
        <v>6532424</v>
      </c>
      <c r="X9" s="50">
        <v>5044</v>
      </c>
      <c r="Y9" s="52">
        <f t="shared" si="4"/>
        <v>1295.0880253766852</v>
      </c>
    </row>
    <row r="10" spans="1:25" ht="30" customHeight="1">
      <c r="A10" s="40">
        <v>7</v>
      </c>
      <c r="B10" s="41"/>
      <c r="C10" s="58" t="s">
        <v>34</v>
      </c>
      <c r="D10" s="59">
        <v>41151</v>
      </c>
      <c r="E10" s="60" t="s">
        <v>35</v>
      </c>
      <c r="F10" s="61">
        <v>20</v>
      </c>
      <c r="G10" s="61" t="s">
        <v>24</v>
      </c>
      <c r="H10" s="61">
        <v>4</v>
      </c>
      <c r="I10" s="68">
        <v>743370</v>
      </c>
      <c r="J10" s="68">
        <v>557</v>
      </c>
      <c r="K10" s="68">
        <v>1084562</v>
      </c>
      <c r="L10" s="68">
        <v>806</v>
      </c>
      <c r="M10" s="68">
        <v>1631018</v>
      </c>
      <c r="N10" s="68">
        <v>1215</v>
      </c>
      <c r="O10" s="68">
        <v>1262124</v>
      </c>
      <c r="P10" s="68">
        <v>957</v>
      </c>
      <c r="Q10" s="63">
        <f t="shared" si="5"/>
        <v>4721074</v>
      </c>
      <c r="R10" s="63">
        <f t="shared" si="5"/>
        <v>3535</v>
      </c>
      <c r="S10" s="64" t="e">
        <f t="shared" si="1"/>
        <v>#VALUE!</v>
      </c>
      <c r="T10" s="64">
        <f t="shared" si="2"/>
        <v>1335.5230551626591</v>
      </c>
      <c r="U10" s="65">
        <v>6008074</v>
      </c>
      <c r="V10" s="66">
        <f t="shared" si="3"/>
        <v>-0.21421174239864554</v>
      </c>
      <c r="W10" s="50">
        <v>40066468</v>
      </c>
      <c r="X10" s="50">
        <v>30884</v>
      </c>
      <c r="Y10" s="52">
        <f t="shared" si="4"/>
        <v>1297.3212019168502</v>
      </c>
    </row>
    <row r="11" spans="1:25" ht="30" customHeight="1">
      <c r="A11" s="40">
        <v>8</v>
      </c>
      <c r="B11" s="41"/>
      <c r="C11" s="58" t="s">
        <v>36</v>
      </c>
      <c r="D11" s="59">
        <v>41095</v>
      </c>
      <c r="E11" s="60" t="s">
        <v>22</v>
      </c>
      <c r="F11" s="61" t="s">
        <v>37</v>
      </c>
      <c r="G11" s="61" t="s">
        <v>24</v>
      </c>
      <c r="H11" s="61">
        <v>12</v>
      </c>
      <c r="I11" s="62">
        <v>221240</v>
      </c>
      <c r="J11" s="62">
        <v>158</v>
      </c>
      <c r="K11" s="62">
        <v>430170</v>
      </c>
      <c r="L11" s="62">
        <v>337</v>
      </c>
      <c r="M11" s="62">
        <v>2020180</v>
      </c>
      <c r="N11" s="62">
        <v>1644</v>
      </c>
      <c r="O11" s="62">
        <v>1900170</v>
      </c>
      <c r="P11" s="62">
        <v>1595</v>
      </c>
      <c r="Q11" s="63">
        <f t="shared" si="5"/>
        <v>4571760</v>
      </c>
      <c r="R11" s="63">
        <f t="shared" si="5"/>
        <v>3734</v>
      </c>
      <c r="S11" s="64" t="e">
        <f t="shared" si="1"/>
        <v>#VALUE!</v>
      </c>
      <c r="T11" s="69">
        <f t="shared" si="2"/>
        <v>1224.3599357257633</v>
      </c>
      <c r="U11" s="65">
        <v>5705290</v>
      </c>
      <c r="V11" s="66">
        <f t="shared" si="3"/>
        <v>-0.1986805228130384</v>
      </c>
      <c r="W11" s="67">
        <v>720806350</v>
      </c>
      <c r="X11" s="67">
        <v>550981</v>
      </c>
      <c r="Y11" s="52">
        <f t="shared" si="4"/>
        <v>1308.2236048066993</v>
      </c>
    </row>
    <row r="12" spans="1:25" ht="30" customHeight="1">
      <c r="A12" s="40">
        <v>9</v>
      </c>
      <c r="B12" s="41"/>
      <c r="C12" s="74" t="s">
        <v>38</v>
      </c>
      <c r="D12" s="59">
        <v>41165</v>
      </c>
      <c r="E12" s="60" t="s">
        <v>33</v>
      </c>
      <c r="F12" s="61">
        <v>17</v>
      </c>
      <c r="G12" s="61" t="s">
        <v>24</v>
      </c>
      <c r="H12" s="61">
        <v>2</v>
      </c>
      <c r="I12" s="68">
        <v>548790</v>
      </c>
      <c r="J12" s="68">
        <v>405</v>
      </c>
      <c r="K12" s="68">
        <v>919660</v>
      </c>
      <c r="L12" s="68">
        <v>681</v>
      </c>
      <c r="M12" s="68">
        <v>1346510</v>
      </c>
      <c r="N12" s="68">
        <v>991</v>
      </c>
      <c r="O12" s="68">
        <v>1043122</v>
      </c>
      <c r="P12" s="68">
        <v>766</v>
      </c>
      <c r="Q12" s="63">
        <f t="shared" si="5"/>
        <v>3858082</v>
      </c>
      <c r="R12" s="63">
        <f t="shared" si="5"/>
        <v>2843</v>
      </c>
      <c r="S12" s="64" t="e">
        <f t="shared" si="1"/>
        <v>#VALUE!</v>
      </c>
      <c r="T12" s="69">
        <f t="shared" si="2"/>
        <v>1357.0460780865283</v>
      </c>
      <c r="U12" s="65">
        <v>6650804</v>
      </c>
      <c r="V12" s="66">
        <f t="shared" si="3"/>
        <v>-0.4199074277335492</v>
      </c>
      <c r="W12" s="50">
        <v>13024233</v>
      </c>
      <c r="X12" s="50">
        <v>9820</v>
      </c>
      <c r="Y12" s="52">
        <f t="shared" si="4"/>
        <v>1326.2966395112016</v>
      </c>
    </row>
    <row r="13" spans="1:25" ht="30" customHeight="1">
      <c r="A13" s="40">
        <v>10</v>
      </c>
      <c r="B13" s="41"/>
      <c r="C13" s="58" t="s">
        <v>39</v>
      </c>
      <c r="D13" s="59">
        <v>41123</v>
      </c>
      <c r="E13" s="60" t="s">
        <v>33</v>
      </c>
      <c r="F13" s="61" t="s">
        <v>40</v>
      </c>
      <c r="G13" s="61" t="s">
        <v>24</v>
      </c>
      <c r="H13" s="61">
        <v>8</v>
      </c>
      <c r="I13" s="68">
        <v>125160</v>
      </c>
      <c r="J13" s="68">
        <v>114</v>
      </c>
      <c r="K13" s="68">
        <v>356370</v>
      </c>
      <c r="L13" s="68">
        <v>274</v>
      </c>
      <c r="M13" s="68">
        <v>1581650</v>
      </c>
      <c r="N13" s="68">
        <v>1183</v>
      </c>
      <c r="O13" s="68">
        <v>1659180</v>
      </c>
      <c r="P13" s="68">
        <v>1259</v>
      </c>
      <c r="Q13" s="63">
        <f t="shared" si="5"/>
        <v>3722360</v>
      </c>
      <c r="R13" s="63">
        <f t="shared" si="5"/>
        <v>2830</v>
      </c>
      <c r="S13" s="64" t="e">
        <f t="shared" si="1"/>
        <v>#VALUE!</v>
      </c>
      <c r="T13" s="69">
        <f t="shared" si="2"/>
        <v>1315.321554770318</v>
      </c>
      <c r="U13" s="65">
        <v>5457840</v>
      </c>
      <c r="V13" s="66">
        <f t="shared" si="3"/>
        <v>-0.31797927385192676</v>
      </c>
      <c r="W13" s="50">
        <v>181126334</v>
      </c>
      <c r="X13" s="50">
        <v>136462</v>
      </c>
      <c r="Y13" s="52">
        <f t="shared" si="4"/>
        <v>1327.3023552344243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3"/>
      <c r="J14" s="53"/>
      <c r="K14" s="53"/>
      <c r="L14" s="53"/>
      <c r="M14" s="53"/>
      <c r="N14" s="53"/>
      <c r="O14" s="53"/>
      <c r="P14" s="53"/>
      <c r="Q14" s="54"/>
      <c r="R14" s="55"/>
      <c r="S14" s="56"/>
      <c r="T14" s="53"/>
      <c r="U14" s="53"/>
      <c r="V14" s="53"/>
      <c r="W14" s="53"/>
      <c r="X14" s="53"/>
      <c r="Y14" s="53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66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84069602</v>
      </c>
      <c r="R15" s="27">
        <f>SUM(R4:R14)</f>
        <v>63623</v>
      </c>
      <c r="S15" s="28">
        <f>R15/G15</f>
        <v>963.9848484848485</v>
      </c>
      <c r="T15" s="51">
        <f>Q15/R15</f>
        <v>1321.3712336733572</v>
      </c>
      <c r="U15" s="57">
        <v>128325010</v>
      </c>
      <c r="V15" s="38">
        <f>IF(U15&lt;&gt;0,-(U15-Q15)/U15,"")</f>
        <v>-0.34486970232848607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8" t="s">
        <v>19</v>
      </c>
      <c r="V16" s="78"/>
      <c r="W16" s="78"/>
      <c r="X16" s="78"/>
      <c r="Y16" s="78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9"/>
      <c r="V17" s="79"/>
      <c r="W17" s="79"/>
      <c r="X17" s="79"/>
      <c r="Y17" s="79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9"/>
      <c r="V18" s="79"/>
      <c r="W18" s="79"/>
      <c r="X18" s="79"/>
      <c r="Y18" s="79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2012-09-24T12:54:30Z</dcterms:modified>
  <cp:category/>
  <cp:version/>
  <cp:contentType/>
  <cp:contentStatus/>
</cp:coreProperties>
</file>