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3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<sst xmlns="http://schemas.openxmlformats.org/spreadsheetml/2006/main" count="66" uniqueCount="42">
  <si>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</si>
  <si>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</si>
  <si>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</si>
  <si>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</si>
  <si>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</si>
  <si>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</si>
  <si>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</si>
  <si>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</si>
  <si>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</si>
  <si>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</si>
  <si>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</si>
  <si>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</si>
  <si>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</si>
  <si>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</si>
  <si>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</si>
  <si>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</si>
  <si>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</si>
  <si>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</si>
  <si>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</si>
  <si>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</si>
  <si>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The Hangover Part III</t>
  </si>
  <si>
    <t>InterCom</t>
  </si>
  <si>
    <t>45+2</t>
  </si>
  <si>
    <t>n/a</t>
  </si>
  <si>
    <t>After Earth</t>
  </si>
  <si>
    <t>44+1</t>
  </si>
  <si>
    <t>Fast &amp; Furious 6</t>
  </si>
  <si>
    <t>UIP</t>
  </si>
  <si>
    <t>Epic</t>
  </si>
  <si>
    <t>28+38+1</t>
  </si>
  <si>
    <t>The Great Gatsby</t>
  </si>
  <si>
    <t>13+35+2</t>
  </si>
  <si>
    <t>Trance</t>
  </si>
  <si>
    <t>Star Trek Into Darkness</t>
  </si>
  <si>
    <t>20+38+1+1</t>
  </si>
  <si>
    <t>Now You See Me (Preview)</t>
  </si>
  <si>
    <t>Pro Video</t>
  </si>
  <si>
    <t>Iron Man 3</t>
  </si>
  <si>
    <t>Forum Hungary</t>
  </si>
  <si>
    <t>25+12+42+1+1</t>
  </si>
  <si>
    <t>It Boy (20 ans d'écart)</t>
  </si>
  <si>
    <t>MTVA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</si>
</sst>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198" fontId="14" fillId="25" borderId="26" xfId="43" applyNumberFormat="1" applyFont="1" applyFill="1" applyBorder="1" applyAlignment="1">
      <alignment/>
    </xf>
    <xf numFmtId="198" fontId="15" fillId="25" borderId="26" xfId="43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0" fontId="35" fillId="25" borderId="26" xfId="57" applyFont="1" applyFill="1" applyBorder="1" applyAlignment="1">
      <alignment vertical="center"/>
      <protection/>
    </xf>
    <xf numFmtId="0" fontId="14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4212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99235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23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6-9 JUNE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P22" sqref="P22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7.00390625" style="0" customWidth="1"/>
    <col min="4" max="4" width="14.7109375" style="0" customWidth="1"/>
    <col min="5" max="5" width="17.71093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11.421875" style="0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2" t="s">
        <v>0</v>
      </c>
      <c r="D2" s="84" t="s">
        <v>1</v>
      </c>
      <c r="E2" s="84" t="s">
        <v>2</v>
      </c>
      <c r="F2" s="74" t="s">
        <v>3</v>
      </c>
      <c r="G2" s="74" t="s">
        <v>4</v>
      </c>
      <c r="H2" s="74" t="s">
        <v>5</v>
      </c>
      <c r="I2" s="73" t="s">
        <v>18</v>
      </c>
      <c r="J2" s="73"/>
      <c r="K2" s="73" t="s">
        <v>6</v>
      </c>
      <c r="L2" s="73"/>
      <c r="M2" s="73" t="s">
        <v>7</v>
      </c>
      <c r="N2" s="73"/>
      <c r="O2" s="73" t="s">
        <v>8</v>
      </c>
      <c r="P2" s="73"/>
      <c r="Q2" s="73" t="s">
        <v>9</v>
      </c>
      <c r="R2" s="73"/>
      <c r="S2" s="73"/>
      <c r="T2" s="73"/>
      <c r="U2" s="73" t="s">
        <v>10</v>
      </c>
      <c r="V2" s="73"/>
      <c r="W2" s="73" t="s">
        <v>11</v>
      </c>
      <c r="X2" s="73"/>
      <c r="Y2" s="78"/>
    </row>
    <row r="3" spans="1:25" ht="30" customHeight="1">
      <c r="A3" s="13"/>
      <c r="B3" s="14"/>
      <c r="C3" s="83"/>
      <c r="D3" s="85"/>
      <c r="E3" s="86"/>
      <c r="F3" s="75"/>
      <c r="G3" s="75"/>
      <c r="H3" s="7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20</v>
      </c>
      <c r="D4" s="56">
        <v>41424</v>
      </c>
      <c r="E4" s="57" t="s">
        <v>21</v>
      </c>
      <c r="F4" s="58" t="s">
        <v>22</v>
      </c>
      <c r="G4" s="58" t="s">
        <v>23</v>
      </c>
      <c r="H4" s="58">
        <v>2</v>
      </c>
      <c r="I4" s="59">
        <v>8764218</v>
      </c>
      <c r="J4" s="59">
        <v>6951</v>
      </c>
      <c r="K4" s="59">
        <v>15290945</v>
      </c>
      <c r="L4" s="59">
        <v>12153</v>
      </c>
      <c r="M4" s="59">
        <v>23362418</v>
      </c>
      <c r="N4" s="59">
        <v>18049</v>
      </c>
      <c r="O4" s="59">
        <v>12673598</v>
      </c>
      <c r="P4" s="59">
        <v>9659</v>
      </c>
      <c r="Q4" s="60">
        <f>+I4+K4+M4+O4</f>
        <v>60091179</v>
      </c>
      <c r="R4" s="60">
        <f>+J4+L4+N4+P4</f>
        <v>46812</v>
      </c>
      <c r="S4" s="61" t="e">
        <f aca="true" t="shared" si="0" ref="S4:S13">IF(Q4&lt;&gt;0,R4/G4,"")</f>
        <v>#VALUE!</v>
      </c>
      <c r="T4" s="61">
        <f aca="true" t="shared" si="1" ref="T4:T13">IF(Q4&lt;&gt;0,Q4/R4,"")</f>
        <v>1283.6704050243527</v>
      </c>
      <c r="U4" s="62">
        <v>141667112</v>
      </c>
      <c r="V4" s="63">
        <f aca="true" t="shared" si="2" ref="V4:V13">IF(U4&lt;&gt;0,-(U4-Q4)/U4,"")</f>
        <v>-0.5758283051609042</v>
      </c>
      <c r="W4" s="64">
        <v>236636392</v>
      </c>
      <c r="X4" s="64">
        <v>184887</v>
      </c>
      <c r="Y4" s="61">
        <f aca="true" t="shared" si="3" ref="Y4:Y13">W4/X4</f>
        <v>1279.8974076057268</v>
      </c>
    </row>
    <row r="5" spans="1:25" ht="30" customHeight="1">
      <c r="A5" s="40">
        <v>2</v>
      </c>
      <c r="B5" s="41"/>
      <c r="C5" s="55" t="s">
        <v>24</v>
      </c>
      <c r="D5" s="56">
        <v>41431</v>
      </c>
      <c r="E5" s="57" t="s">
        <v>21</v>
      </c>
      <c r="F5" s="58" t="s">
        <v>25</v>
      </c>
      <c r="G5" s="58" t="s">
        <v>23</v>
      </c>
      <c r="H5" s="58">
        <v>1</v>
      </c>
      <c r="I5" s="65">
        <v>7078692</v>
      </c>
      <c r="J5" s="65">
        <v>5260</v>
      </c>
      <c r="K5" s="65">
        <v>9674265</v>
      </c>
      <c r="L5" s="65">
        <v>7390</v>
      </c>
      <c r="M5" s="65">
        <v>16533152</v>
      </c>
      <c r="N5" s="65">
        <v>12293</v>
      </c>
      <c r="O5" s="65">
        <v>12126583</v>
      </c>
      <c r="P5" s="65">
        <v>9040</v>
      </c>
      <c r="Q5" s="60">
        <f>+I5+K5+M5+O5</f>
        <v>45412692</v>
      </c>
      <c r="R5" s="60">
        <f>+J5+L5+N5+P5</f>
        <v>33983</v>
      </c>
      <c r="S5" s="61" t="e">
        <f t="shared" si="0"/>
        <v>#VALUE!</v>
      </c>
      <c r="T5" s="61">
        <f t="shared" si="1"/>
        <v>1336.335579554483</v>
      </c>
      <c r="U5" s="62">
        <v>0</v>
      </c>
      <c r="V5" s="63">
        <f t="shared" si="2"/>
      </c>
      <c r="W5" s="66">
        <v>45412692</v>
      </c>
      <c r="X5" s="66">
        <v>33983</v>
      </c>
      <c r="Y5" s="61">
        <f t="shared" si="3"/>
        <v>1336.335579554483</v>
      </c>
    </row>
    <row r="6" spans="1:25" ht="30" customHeight="1">
      <c r="A6" s="40">
        <v>3</v>
      </c>
      <c r="B6" s="41"/>
      <c r="C6" s="55" t="s">
        <v>26</v>
      </c>
      <c r="D6" s="56">
        <v>41417</v>
      </c>
      <c r="E6" s="57" t="s">
        <v>27</v>
      </c>
      <c r="F6" s="58">
        <v>36</v>
      </c>
      <c r="G6" s="58">
        <v>40</v>
      </c>
      <c r="H6" s="58">
        <v>3</v>
      </c>
      <c r="I6" s="67">
        <v>2527075</v>
      </c>
      <c r="J6" s="67">
        <v>1990</v>
      </c>
      <c r="K6" s="67">
        <v>4649570</v>
      </c>
      <c r="L6" s="67">
        <v>3629</v>
      </c>
      <c r="M6" s="67">
        <v>8164400</v>
      </c>
      <c r="N6" s="67">
        <v>6111</v>
      </c>
      <c r="O6" s="67">
        <v>5092390</v>
      </c>
      <c r="P6" s="67">
        <v>3767</v>
      </c>
      <c r="Q6" s="60">
        <f aca="true" t="shared" si="4" ref="Q6:R12">+I6+K6+M6+O6</f>
        <v>20433435</v>
      </c>
      <c r="R6" s="60">
        <f t="shared" si="4"/>
        <v>15497</v>
      </c>
      <c r="S6" s="61">
        <f t="shared" si="0"/>
        <v>387.425</v>
      </c>
      <c r="T6" s="61">
        <f t="shared" si="1"/>
        <v>1318.5413305801123</v>
      </c>
      <c r="U6" s="62">
        <v>42127631</v>
      </c>
      <c r="V6" s="63">
        <f t="shared" si="2"/>
        <v>-0.5149635876747971</v>
      </c>
      <c r="W6" s="48">
        <v>179353166</v>
      </c>
      <c r="X6" s="48">
        <v>139350</v>
      </c>
      <c r="Y6" s="61">
        <f t="shared" si="3"/>
        <v>1287.0697237172587</v>
      </c>
    </row>
    <row r="7" spans="1:25" ht="30" customHeight="1">
      <c r="A7" s="40">
        <v>4</v>
      </c>
      <c r="B7" s="41"/>
      <c r="C7" s="55" t="s">
        <v>28</v>
      </c>
      <c r="D7" s="56">
        <v>41417</v>
      </c>
      <c r="E7" s="57" t="s">
        <v>21</v>
      </c>
      <c r="F7" s="58" t="s">
        <v>29</v>
      </c>
      <c r="G7" s="58" t="s">
        <v>23</v>
      </c>
      <c r="H7" s="58">
        <v>3</v>
      </c>
      <c r="I7" s="65">
        <v>1198905</v>
      </c>
      <c r="J7" s="65">
        <v>1022</v>
      </c>
      <c r="K7" s="65">
        <v>2340224</v>
      </c>
      <c r="L7" s="65">
        <v>2015</v>
      </c>
      <c r="M7" s="65">
        <v>4815121</v>
      </c>
      <c r="N7" s="65">
        <v>3573</v>
      </c>
      <c r="O7" s="65">
        <v>4276346</v>
      </c>
      <c r="P7" s="65">
        <v>3237</v>
      </c>
      <c r="Q7" s="60">
        <f t="shared" si="4"/>
        <v>12630596</v>
      </c>
      <c r="R7" s="60">
        <f t="shared" si="4"/>
        <v>9847</v>
      </c>
      <c r="S7" s="61" t="e">
        <f t="shared" si="0"/>
        <v>#VALUE!</v>
      </c>
      <c r="T7" s="61">
        <f t="shared" si="1"/>
        <v>1282.6846755356962</v>
      </c>
      <c r="U7" s="62">
        <v>27386223</v>
      </c>
      <c r="V7" s="63">
        <f t="shared" si="2"/>
        <v>-0.5387974457083768</v>
      </c>
      <c r="W7" s="66">
        <v>93297301</v>
      </c>
      <c r="X7" s="66">
        <v>70089</v>
      </c>
      <c r="Y7" s="61">
        <f t="shared" si="3"/>
        <v>1331.1261538900542</v>
      </c>
    </row>
    <row r="8" spans="1:25" ht="30" customHeight="1">
      <c r="A8" s="40">
        <v>5</v>
      </c>
      <c r="B8" s="41"/>
      <c r="C8" s="55" t="s">
        <v>30</v>
      </c>
      <c r="D8" s="56">
        <v>41410</v>
      </c>
      <c r="E8" s="57" t="s">
        <v>21</v>
      </c>
      <c r="F8" s="58" t="s">
        <v>31</v>
      </c>
      <c r="G8" s="58" t="s">
        <v>23</v>
      </c>
      <c r="H8" s="58">
        <v>4</v>
      </c>
      <c r="I8" s="65">
        <v>2200864</v>
      </c>
      <c r="J8" s="65">
        <v>1547</v>
      </c>
      <c r="K8" s="65">
        <v>3173699</v>
      </c>
      <c r="L8" s="65">
        <v>2279</v>
      </c>
      <c r="M8" s="65">
        <v>4412250</v>
      </c>
      <c r="N8" s="65">
        <v>3005</v>
      </c>
      <c r="O8" s="65">
        <v>2759330</v>
      </c>
      <c r="P8" s="65">
        <v>1881</v>
      </c>
      <c r="Q8" s="60">
        <f t="shared" si="4"/>
        <v>12546143</v>
      </c>
      <c r="R8" s="60">
        <f t="shared" si="4"/>
        <v>8712</v>
      </c>
      <c r="S8" s="61" t="e">
        <f t="shared" si="0"/>
        <v>#VALUE!</v>
      </c>
      <c r="T8" s="61">
        <f t="shared" si="1"/>
        <v>1440.0990587695132</v>
      </c>
      <c r="U8" s="62">
        <v>26483554</v>
      </c>
      <c r="V8" s="63">
        <f t="shared" si="2"/>
        <v>-0.5262666407990408</v>
      </c>
      <c r="W8" s="66">
        <v>160873322</v>
      </c>
      <c r="X8" s="66">
        <v>110163</v>
      </c>
      <c r="Y8" s="61">
        <f t="shared" si="3"/>
        <v>1460.3208155188222</v>
      </c>
    </row>
    <row r="9" spans="1:25" ht="30" customHeight="1">
      <c r="A9" s="40">
        <v>6</v>
      </c>
      <c r="B9" s="41"/>
      <c r="C9" s="55" t="s">
        <v>32</v>
      </c>
      <c r="D9" s="56">
        <v>41431</v>
      </c>
      <c r="E9" s="57" t="s">
        <v>21</v>
      </c>
      <c r="F9" s="58">
        <v>17</v>
      </c>
      <c r="G9" s="58" t="s">
        <v>23</v>
      </c>
      <c r="H9" s="58">
        <v>1</v>
      </c>
      <c r="I9" s="65">
        <v>1303430</v>
      </c>
      <c r="J9" s="65">
        <v>927</v>
      </c>
      <c r="K9" s="65">
        <v>1508264</v>
      </c>
      <c r="L9" s="65">
        <v>1053</v>
      </c>
      <c r="M9" s="65">
        <v>2378459</v>
      </c>
      <c r="N9" s="65">
        <v>1640</v>
      </c>
      <c r="O9" s="65">
        <v>1637313</v>
      </c>
      <c r="P9" s="65">
        <v>1137</v>
      </c>
      <c r="Q9" s="60">
        <f t="shared" si="4"/>
        <v>6827466</v>
      </c>
      <c r="R9" s="60">
        <f t="shared" si="4"/>
        <v>4757</v>
      </c>
      <c r="S9" s="61" t="e">
        <f t="shared" si="0"/>
        <v>#VALUE!</v>
      </c>
      <c r="T9" s="61">
        <f t="shared" si="1"/>
        <v>1435.246163548455</v>
      </c>
      <c r="U9" s="62">
        <v>0</v>
      </c>
      <c r="V9" s="63">
        <f t="shared" si="2"/>
      </c>
      <c r="W9" s="66">
        <v>6827466</v>
      </c>
      <c r="X9" s="66">
        <v>4757</v>
      </c>
      <c r="Y9" s="61">
        <f t="shared" si="3"/>
        <v>1435.246163548455</v>
      </c>
    </row>
    <row r="10" spans="1:25" ht="30" customHeight="1">
      <c r="A10" s="40">
        <v>7</v>
      </c>
      <c r="B10" s="41"/>
      <c r="C10" s="55" t="s">
        <v>33</v>
      </c>
      <c r="D10" s="56">
        <v>41410</v>
      </c>
      <c r="E10" s="57" t="s">
        <v>27</v>
      </c>
      <c r="F10" s="58" t="s">
        <v>34</v>
      </c>
      <c r="G10" s="58">
        <v>69</v>
      </c>
      <c r="H10" s="58">
        <v>4</v>
      </c>
      <c r="I10" s="67">
        <v>901525</v>
      </c>
      <c r="J10" s="67">
        <v>613</v>
      </c>
      <c r="K10" s="67">
        <v>1307692</v>
      </c>
      <c r="L10" s="67">
        <v>902</v>
      </c>
      <c r="M10" s="67">
        <v>2245414</v>
      </c>
      <c r="N10" s="67">
        <v>1494</v>
      </c>
      <c r="O10" s="67">
        <v>1424815</v>
      </c>
      <c r="P10" s="67">
        <v>918</v>
      </c>
      <c r="Q10" s="60">
        <f t="shared" si="4"/>
        <v>5879446</v>
      </c>
      <c r="R10" s="60">
        <f t="shared" si="4"/>
        <v>3927</v>
      </c>
      <c r="S10" s="61">
        <f t="shared" si="0"/>
        <v>56.91304347826087</v>
      </c>
      <c r="T10" s="61">
        <f t="shared" si="1"/>
        <v>1497.1851285968933</v>
      </c>
      <c r="U10" s="62">
        <v>15590843</v>
      </c>
      <c r="V10" s="63">
        <f t="shared" si="2"/>
        <v>-0.6228910777948312</v>
      </c>
      <c r="W10" s="48">
        <v>130293579</v>
      </c>
      <c r="X10" s="48">
        <v>80891</v>
      </c>
      <c r="Y10" s="61">
        <f t="shared" si="3"/>
        <v>1610.7302295681843</v>
      </c>
    </row>
    <row r="11" spans="1:25" ht="30" customHeight="1">
      <c r="A11" s="40">
        <v>8</v>
      </c>
      <c r="B11" s="41"/>
      <c r="C11" s="55" t="s">
        <v>35</v>
      </c>
      <c r="D11" s="56">
        <v>41438</v>
      </c>
      <c r="E11" s="57" t="s">
        <v>36</v>
      </c>
      <c r="F11" s="58">
        <v>12</v>
      </c>
      <c r="G11" s="58" t="s">
        <v>23</v>
      </c>
      <c r="H11" s="58">
        <v>0</v>
      </c>
      <c r="I11" s="68"/>
      <c r="J11" s="68"/>
      <c r="K11" s="68">
        <v>1578240</v>
      </c>
      <c r="L11" s="68">
        <v>1132</v>
      </c>
      <c r="M11" s="68">
        <v>2028400</v>
      </c>
      <c r="N11" s="68">
        <v>1485</v>
      </c>
      <c r="O11" s="68">
        <v>2004620</v>
      </c>
      <c r="P11" s="68">
        <v>1417</v>
      </c>
      <c r="Q11" s="60">
        <f t="shared" si="4"/>
        <v>5611260</v>
      </c>
      <c r="R11" s="60">
        <f t="shared" si="4"/>
        <v>4034</v>
      </c>
      <c r="S11" s="61" t="e">
        <f t="shared" si="0"/>
        <v>#VALUE!</v>
      </c>
      <c r="T11" s="61">
        <f t="shared" si="1"/>
        <v>1390.991571641051</v>
      </c>
      <c r="U11" s="62">
        <v>0</v>
      </c>
      <c r="V11" s="63">
        <f t="shared" si="2"/>
      </c>
      <c r="W11" s="69">
        <v>5611260</v>
      </c>
      <c r="X11" s="69">
        <v>4034</v>
      </c>
      <c r="Y11" s="61">
        <f t="shared" si="3"/>
        <v>1390.991571641051</v>
      </c>
    </row>
    <row r="12" spans="1:25" ht="30" customHeight="1">
      <c r="A12" s="40">
        <v>9</v>
      </c>
      <c r="B12" s="41"/>
      <c r="C12" s="57" t="s">
        <v>37</v>
      </c>
      <c r="D12" s="56">
        <v>41389</v>
      </c>
      <c r="E12" s="57" t="s">
        <v>38</v>
      </c>
      <c r="F12" s="58" t="s">
        <v>39</v>
      </c>
      <c r="G12" s="58" t="s">
        <v>23</v>
      </c>
      <c r="H12" s="58">
        <v>7</v>
      </c>
      <c r="I12" s="67">
        <v>589375</v>
      </c>
      <c r="J12" s="67">
        <v>434</v>
      </c>
      <c r="K12" s="67">
        <v>1106350</v>
      </c>
      <c r="L12" s="67">
        <v>852</v>
      </c>
      <c r="M12" s="67">
        <v>2012570</v>
      </c>
      <c r="N12" s="67">
        <v>1367</v>
      </c>
      <c r="O12" s="67">
        <v>1417962</v>
      </c>
      <c r="P12" s="67">
        <v>953</v>
      </c>
      <c r="Q12" s="60">
        <f t="shared" si="4"/>
        <v>5126257</v>
      </c>
      <c r="R12" s="60">
        <f t="shared" si="4"/>
        <v>3606</v>
      </c>
      <c r="S12" s="61" t="e">
        <f t="shared" si="0"/>
        <v>#VALUE!</v>
      </c>
      <c r="T12" s="61">
        <f t="shared" si="1"/>
        <v>1421.5909595119247</v>
      </c>
      <c r="U12" s="62">
        <v>9868884</v>
      </c>
      <c r="V12" s="63">
        <f t="shared" si="2"/>
        <v>-0.4805636584643208</v>
      </c>
      <c r="W12" s="48">
        <v>433898513</v>
      </c>
      <c r="X12" s="48">
        <v>295334</v>
      </c>
      <c r="Y12" s="61">
        <f t="shared" si="3"/>
        <v>1469.179007496597</v>
      </c>
    </row>
    <row r="13" spans="1:25" ht="30" customHeight="1">
      <c r="A13" s="40">
        <v>10</v>
      </c>
      <c r="B13" s="41"/>
      <c r="C13" s="70" t="s">
        <v>40</v>
      </c>
      <c r="D13" s="56">
        <v>41431</v>
      </c>
      <c r="E13" s="71" t="s">
        <v>41</v>
      </c>
      <c r="F13" s="72">
        <v>18</v>
      </c>
      <c r="G13" s="72" t="s">
        <v>23</v>
      </c>
      <c r="H13" s="72">
        <v>1</v>
      </c>
      <c r="I13" s="68">
        <v>711650</v>
      </c>
      <c r="J13" s="68">
        <v>517</v>
      </c>
      <c r="K13" s="67">
        <v>1104085</v>
      </c>
      <c r="L13" s="67">
        <v>797</v>
      </c>
      <c r="M13" s="67">
        <v>1633490</v>
      </c>
      <c r="N13" s="67">
        <v>1187</v>
      </c>
      <c r="O13" s="67">
        <v>987220</v>
      </c>
      <c r="P13" s="67">
        <v>706</v>
      </c>
      <c r="Q13" s="60">
        <f>+I13+K13+M13+O13</f>
        <v>4436445</v>
      </c>
      <c r="R13" s="60">
        <f>+J13+L13+N13+P13</f>
        <v>3207</v>
      </c>
      <c r="S13" s="61" t="e">
        <f t="shared" si="0"/>
        <v>#VALUE!</v>
      </c>
      <c r="T13" s="61">
        <f t="shared" si="1"/>
        <v>1383.3629560336763</v>
      </c>
      <c r="U13" s="62">
        <v>0</v>
      </c>
      <c r="V13" s="63">
        <f t="shared" si="2"/>
      </c>
      <c r="W13" s="48">
        <v>4436445</v>
      </c>
      <c r="X13" s="48">
        <v>3207</v>
      </c>
      <c r="Y13" s="61">
        <f t="shared" si="3"/>
        <v>1383.3629560336763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9" t="s">
        <v>17</v>
      </c>
      <c r="C15" s="80"/>
      <c r="D15" s="80"/>
      <c r="E15" s="81"/>
      <c r="F15" s="23"/>
      <c r="G15" s="23">
        <f>SUM(G4:G14)</f>
        <v>109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178994919</v>
      </c>
      <c r="R15" s="27">
        <f>SUM(R4:R14)</f>
        <v>134382</v>
      </c>
      <c r="S15" s="28">
        <f>R15/G15</f>
        <v>1232.8623853211009</v>
      </c>
      <c r="T15" s="49">
        <f>Q15/R15</f>
        <v>1331.985823994285</v>
      </c>
      <c r="U15" s="54">
        <v>280876767</v>
      </c>
      <c r="V15" s="38">
        <f>IF(U15&lt;&gt;0,-(U15-Q15)/U15,"")</f>
        <v>-0.3627279290066736</v>
      </c>
      <c r="W15" s="29"/>
      <c r="X15" s="30"/>
      <c r="Y15" s="31"/>
    </row>
    <row r="16" spans="1:25" ht="18">
      <c r="A16" s="32"/>
      <c r="B16" s="33"/>
      <c r="C16" s="34"/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6" t="s">
        <v>19</v>
      </c>
      <c r="V16" s="76"/>
      <c r="W16" s="76"/>
      <c r="X16" s="76"/>
      <c r="Y16" s="76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7"/>
      <c r="V17" s="77"/>
      <c r="W17" s="77"/>
      <c r="X17" s="77"/>
      <c r="Y17" s="77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7"/>
      <c r="V18" s="77"/>
      <c r="W18" s="77"/>
      <c r="X18" s="77"/>
      <c r="Y18" s="77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2013-06-11T07:20:31Z</dcterms:modified>
  <cp:category/>
  <cp:version/>
  <cp:contentType/>
  <cp:contentStatus/>
</cp:coreProperties>
</file>