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5" sheetId="1" r:id="rId1"/>
  </sheets>
  <definedNames/>
  <calcPr calcMode="manual" fullCalcOnLoad="1"/>
</workbook>
</file>

<file path=xl/sharedStrings.xml><?xml version="1.0" encoding="utf-8"?>
<sst xmlns="http://schemas.openxmlformats.org/spreadsheetml/2006/main" count="67" uniqueCount="41">
  <si>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</si>
  <si>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</si>
  <si>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</si>
  <si>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</si>
  <si>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</si>
  <si>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</si>
  <si>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</si>
  <si>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</si>
  <si>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</si>
  <si>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</si>
  <si>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</si>
  <si>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</si>
  <si>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</si>
  <si>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</si>
  <si>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</si>
  <si>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</si>
  <si>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</si>
  <si>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</si>
  <si>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</si>
  <si>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</si>
  <si>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Man of Steel</t>
  </si>
  <si>
    <t>InterCom</t>
  </si>
  <si>
    <t>32+43+1+1</t>
  </si>
  <si>
    <t>n/a</t>
  </si>
  <si>
    <t>Now You See Me</t>
  </si>
  <si>
    <t>Pro Video</t>
  </si>
  <si>
    <t>The Internship</t>
  </si>
  <si>
    <t>38+1</t>
  </si>
  <si>
    <t>The Hangover Part III</t>
  </si>
  <si>
    <t>45+2</t>
  </si>
  <si>
    <t>After Earth</t>
  </si>
  <si>
    <t>44+1</t>
  </si>
  <si>
    <t>Epic</t>
  </si>
  <si>
    <t>28+38+1</t>
  </si>
  <si>
    <t>The Great Gatsby</t>
  </si>
  <si>
    <t>13+35+2</t>
  </si>
  <si>
    <t>Fast &amp; Furious 6</t>
  </si>
  <si>
    <t>UIP</t>
  </si>
  <si>
    <t>Trance</t>
  </si>
  <si>
    <t>Star Trek Into Darkness</t>
  </si>
  <si>
    <t>20+38+1+1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</si>
</sst>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34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945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162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O28" sqref="O2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3.00390625" style="0" customWidth="1"/>
    <col min="4" max="4" width="13.421875" style="0" customWidth="1"/>
    <col min="5" max="5" width="15.7109375" style="0" customWidth="1"/>
    <col min="6" max="6" width="12.8515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41445</v>
      </c>
      <c r="E4" s="57" t="s">
        <v>21</v>
      </c>
      <c r="F4" s="58" t="s">
        <v>22</v>
      </c>
      <c r="G4" s="58" t="s">
        <v>23</v>
      </c>
      <c r="H4" s="58">
        <v>1</v>
      </c>
      <c r="I4" s="67">
        <v>13699439</v>
      </c>
      <c r="J4" s="67">
        <v>9583</v>
      </c>
      <c r="K4" s="67">
        <v>12229199</v>
      </c>
      <c r="L4" s="67">
        <v>8406</v>
      </c>
      <c r="M4" s="67">
        <v>15452972</v>
      </c>
      <c r="N4" s="67">
        <v>10451</v>
      </c>
      <c r="O4" s="67">
        <v>15613998</v>
      </c>
      <c r="P4" s="67">
        <v>10557</v>
      </c>
      <c r="Q4" s="59">
        <f aca="true" t="shared" si="0" ref="Q4:R13">+I4+K4+M4+O4</f>
        <v>56995608</v>
      </c>
      <c r="R4" s="59">
        <f t="shared" si="0"/>
        <v>38997</v>
      </c>
      <c r="S4" s="60" t="e">
        <f>IF(Q4&lt;&gt;0,R4/G4,"")</f>
        <v>#VALUE!</v>
      </c>
      <c r="T4" s="60">
        <f>IF(Q4&lt;&gt;0,Q4/R4,"")</f>
        <v>1461.5382721747826</v>
      </c>
      <c r="U4" s="61">
        <v>0</v>
      </c>
      <c r="V4" s="62">
        <f>IF(U4&lt;&gt;0,-(U4-Q4)/U4,"")</f>
      </c>
      <c r="W4" s="68">
        <v>56995608</v>
      </c>
      <c r="X4" s="68">
        <v>38997</v>
      </c>
      <c r="Y4" s="60">
        <f>W4/X4</f>
        <v>1461.5382721747826</v>
      </c>
    </row>
    <row r="5" spans="1:25" ht="30" customHeight="1">
      <c r="A5" s="40">
        <v>2</v>
      </c>
      <c r="B5" s="41"/>
      <c r="C5" s="55" t="s">
        <v>24</v>
      </c>
      <c r="D5" s="56">
        <v>41438</v>
      </c>
      <c r="E5" s="57" t="s">
        <v>25</v>
      </c>
      <c r="F5" s="58">
        <v>35</v>
      </c>
      <c r="G5" s="58" t="s">
        <v>23</v>
      </c>
      <c r="H5" s="58">
        <v>2</v>
      </c>
      <c r="I5" s="69">
        <v>4292846</v>
      </c>
      <c r="J5" s="69">
        <v>3236</v>
      </c>
      <c r="K5" s="69">
        <v>5398616</v>
      </c>
      <c r="L5" s="69">
        <v>4027</v>
      </c>
      <c r="M5" s="69">
        <v>8418330</v>
      </c>
      <c r="N5" s="69">
        <v>6143</v>
      </c>
      <c r="O5" s="69">
        <v>8172282</v>
      </c>
      <c r="P5" s="69">
        <v>5975</v>
      </c>
      <c r="Q5" s="59">
        <f t="shared" si="0"/>
        <v>26282074</v>
      </c>
      <c r="R5" s="59">
        <f t="shared" si="0"/>
        <v>19381</v>
      </c>
      <c r="S5" s="60" t="e">
        <f>IF(Q5&lt;&gt;0,R5/G5,"")</f>
        <v>#VALUE!</v>
      </c>
      <c r="T5" s="60">
        <f>IF(Q5&lt;&gt;0,Q5/R5,"")</f>
        <v>1356.074196377896</v>
      </c>
      <c r="U5" s="61">
        <v>38589553</v>
      </c>
      <c r="V5" s="62">
        <f>IF(U5&lt;&gt;0,-(U5-Q5)/U5,"")</f>
        <v>-0.3189329246700525</v>
      </c>
      <c r="W5" s="70">
        <v>89757178</v>
      </c>
      <c r="X5" s="70">
        <v>67693</v>
      </c>
      <c r="Y5" s="60">
        <f>W5/X5</f>
        <v>1325.944750565051</v>
      </c>
    </row>
    <row r="6" spans="1:25" ht="30" customHeight="1">
      <c r="A6" s="40">
        <v>3</v>
      </c>
      <c r="B6" s="41"/>
      <c r="C6" s="63" t="s">
        <v>26</v>
      </c>
      <c r="D6" s="56">
        <v>41438</v>
      </c>
      <c r="E6" s="64" t="s">
        <v>21</v>
      </c>
      <c r="F6" s="65" t="s">
        <v>27</v>
      </c>
      <c r="G6" s="65" t="s">
        <v>23</v>
      </c>
      <c r="H6" s="65">
        <v>2</v>
      </c>
      <c r="I6" s="71">
        <v>3226869</v>
      </c>
      <c r="J6" s="71">
        <v>2516</v>
      </c>
      <c r="K6" s="71">
        <v>3502405</v>
      </c>
      <c r="L6" s="71">
        <v>2680</v>
      </c>
      <c r="M6" s="71">
        <v>5505755</v>
      </c>
      <c r="N6" s="71">
        <v>4098</v>
      </c>
      <c r="O6" s="71">
        <v>5289389</v>
      </c>
      <c r="P6" s="71">
        <v>3931</v>
      </c>
      <c r="Q6" s="59">
        <f t="shared" si="0"/>
        <v>17524418</v>
      </c>
      <c r="R6" s="59">
        <f t="shared" si="0"/>
        <v>13225</v>
      </c>
      <c r="S6" s="60" t="e">
        <f aca="true" t="shared" si="1" ref="S6:S13">IF(Q6&lt;&gt;0,R6/G6,"")</f>
        <v>#VALUE!</v>
      </c>
      <c r="T6" s="60">
        <f aca="true" t="shared" si="2" ref="T6:T13">IF(Q6&lt;&gt;0,Q6/R6,"")</f>
        <v>1325.0977693761815</v>
      </c>
      <c r="U6" s="61">
        <v>20586829</v>
      </c>
      <c r="V6" s="62">
        <f aca="true" t="shared" si="3" ref="V6:V13">IF(U6&lt;&gt;0,-(U6-Q6)/U6,"")</f>
        <v>-0.14875583801662703</v>
      </c>
      <c r="W6" s="72">
        <v>48406074</v>
      </c>
      <c r="X6" s="72">
        <v>37204</v>
      </c>
      <c r="Y6" s="60">
        <f aca="true" t="shared" si="4" ref="Y6:Y13">W6/X6</f>
        <v>1301.0986453069563</v>
      </c>
    </row>
    <row r="7" spans="1:25" ht="30" customHeight="1">
      <c r="A7" s="40">
        <v>4</v>
      </c>
      <c r="B7" s="41"/>
      <c r="C7" s="55" t="s">
        <v>28</v>
      </c>
      <c r="D7" s="56">
        <v>41424</v>
      </c>
      <c r="E7" s="57" t="s">
        <v>21</v>
      </c>
      <c r="F7" s="58" t="s">
        <v>29</v>
      </c>
      <c r="G7" s="58" t="s">
        <v>23</v>
      </c>
      <c r="H7" s="58">
        <v>4</v>
      </c>
      <c r="I7" s="71">
        <v>2243300</v>
      </c>
      <c r="J7" s="71">
        <v>1739</v>
      </c>
      <c r="K7" s="71">
        <v>2867522</v>
      </c>
      <c r="L7" s="71">
        <v>2274</v>
      </c>
      <c r="M7" s="71">
        <v>4616380</v>
      </c>
      <c r="N7" s="71">
        <v>3438</v>
      </c>
      <c r="O7" s="71">
        <v>4211470</v>
      </c>
      <c r="P7" s="71">
        <v>3177</v>
      </c>
      <c r="Q7" s="59">
        <f t="shared" si="0"/>
        <v>13938672</v>
      </c>
      <c r="R7" s="59">
        <f t="shared" si="0"/>
        <v>10628</v>
      </c>
      <c r="S7" s="60" t="e">
        <f t="shared" si="1"/>
        <v>#VALUE!</v>
      </c>
      <c r="T7" s="60">
        <f t="shared" si="2"/>
        <v>1311.5047045540082</v>
      </c>
      <c r="U7" s="61">
        <v>22764465</v>
      </c>
      <c r="V7" s="62">
        <f t="shared" si="3"/>
        <v>-0.38770043574492086</v>
      </c>
      <c r="W7" s="72">
        <v>298329319</v>
      </c>
      <c r="X7" s="72">
        <v>233802</v>
      </c>
      <c r="Y7" s="60">
        <f t="shared" si="4"/>
        <v>1275.9913046081726</v>
      </c>
    </row>
    <row r="8" spans="1:25" ht="30" customHeight="1">
      <c r="A8" s="40">
        <v>5</v>
      </c>
      <c r="B8" s="41"/>
      <c r="C8" s="55" t="s">
        <v>30</v>
      </c>
      <c r="D8" s="56">
        <v>41431</v>
      </c>
      <c r="E8" s="57" t="s">
        <v>21</v>
      </c>
      <c r="F8" s="58" t="s">
        <v>31</v>
      </c>
      <c r="G8" s="58" t="s">
        <v>23</v>
      </c>
      <c r="H8" s="58">
        <v>3</v>
      </c>
      <c r="I8" s="71">
        <v>1816014</v>
      </c>
      <c r="J8" s="71">
        <v>1418</v>
      </c>
      <c r="K8" s="71">
        <v>2420985</v>
      </c>
      <c r="L8" s="71">
        <v>1830</v>
      </c>
      <c r="M8" s="71">
        <v>4146670</v>
      </c>
      <c r="N8" s="71">
        <v>3082</v>
      </c>
      <c r="O8" s="71">
        <v>4182638</v>
      </c>
      <c r="P8" s="71">
        <v>3115</v>
      </c>
      <c r="Q8" s="59">
        <f t="shared" si="0"/>
        <v>12566307</v>
      </c>
      <c r="R8" s="59">
        <f t="shared" si="0"/>
        <v>9445</v>
      </c>
      <c r="S8" s="60" t="e">
        <f t="shared" si="1"/>
        <v>#VALUE!</v>
      </c>
      <c r="T8" s="60">
        <f t="shared" si="2"/>
        <v>1330.47188988883</v>
      </c>
      <c r="U8" s="61">
        <v>21629824</v>
      </c>
      <c r="V8" s="62">
        <f t="shared" si="3"/>
        <v>-0.41902869852292834</v>
      </c>
      <c r="W8" s="72">
        <v>102225761</v>
      </c>
      <c r="X8" s="72">
        <v>78198</v>
      </c>
      <c r="Y8" s="60">
        <f t="shared" si="4"/>
        <v>1307.26822936648</v>
      </c>
    </row>
    <row r="9" spans="1:25" ht="30" customHeight="1">
      <c r="A9" s="40">
        <v>6</v>
      </c>
      <c r="B9" s="41"/>
      <c r="C9" s="55" t="s">
        <v>32</v>
      </c>
      <c r="D9" s="56">
        <v>41417</v>
      </c>
      <c r="E9" s="57" t="s">
        <v>21</v>
      </c>
      <c r="F9" s="58" t="s">
        <v>33</v>
      </c>
      <c r="G9" s="58" t="s">
        <v>23</v>
      </c>
      <c r="H9" s="58">
        <v>5</v>
      </c>
      <c r="I9" s="71">
        <v>1180170</v>
      </c>
      <c r="J9" s="71">
        <v>900</v>
      </c>
      <c r="K9" s="71">
        <v>1524990</v>
      </c>
      <c r="L9" s="71">
        <v>1203</v>
      </c>
      <c r="M9" s="71">
        <v>3044328</v>
      </c>
      <c r="N9" s="71">
        <v>2223</v>
      </c>
      <c r="O9" s="71">
        <v>3356795</v>
      </c>
      <c r="P9" s="71">
        <v>2444</v>
      </c>
      <c r="Q9" s="59">
        <f t="shared" si="0"/>
        <v>9106283</v>
      </c>
      <c r="R9" s="59">
        <f t="shared" si="0"/>
        <v>6770</v>
      </c>
      <c r="S9" s="60" t="e">
        <f t="shared" si="1"/>
        <v>#VALUE!</v>
      </c>
      <c r="T9" s="60">
        <f t="shared" si="2"/>
        <v>1345.0935007385524</v>
      </c>
      <c r="U9" s="61">
        <v>7953386</v>
      </c>
      <c r="V9" s="62">
        <f t="shared" si="3"/>
        <v>0.1449567517532784</v>
      </c>
      <c r="W9" s="72">
        <v>120739780</v>
      </c>
      <c r="X9" s="72">
        <v>92379</v>
      </c>
      <c r="Y9" s="60">
        <f t="shared" si="4"/>
        <v>1307.0046222626354</v>
      </c>
    </row>
    <row r="10" spans="1:25" ht="30" customHeight="1">
      <c r="A10" s="40">
        <v>7</v>
      </c>
      <c r="B10" s="41"/>
      <c r="C10" s="55" t="s">
        <v>34</v>
      </c>
      <c r="D10" s="56">
        <v>41410</v>
      </c>
      <c r="E10" s="57" t="s">
        <v>21</v>
      </c>
      <c r="F10" s="58" t="s">
        <v>35</v>
      </c>
      <c r="G10" s="58" t="s">
        <v>23</v>
      </c>
      <c r="H10" s="58">
        <v>6</v>
      </c>
      <c r="I10" s="71">
        <v>1148645</v>
      </c>
      <c r="J10" s="71">
        <v>795</v>
      </c>
      <c r="K10" s="71">
        <v>1206095</v>
      </c>
      <c r="L10" s="71">
        <v>806</v>
      </c>
      <c r="M10" s="71">
        <v>1662460</v>
      </c>
      <c r="N10" s="71">
        <v>1075</v>
      </c>
      <c r="O10" s="71">
        <v>1669030</v>
      </c>
      <c r="P10" s="71">
        <v>1097</v>
      </c>
      <c r="Q10" s="59">
        <f t="shared" si="0"/>
        <v>5686230</v>
      </c>
      <c r="R10" s="59">
        <f t="shared" si="0"/>
        <v>3773</v>
      </c>
      <c r="S10" s="60" t="e">
        <f t="shared" si="1"/>
        <v>#VALUE!</v>
      </c>
      <c r="T10" s="60">
        <f t="shared" si="2"/>
        <v>1507.0845481049562</v>
      </c>
      <c r="U10" s="61">
        <v>7433196</v>
      </c>
      <c r="V10" s="62">
        <f t="shared" si="3"/>
        <v>-0.23502218964762936</v>
      </c>
      <c r="W10" s="72">
        <v>183340020</v>
      </c>
      <c r="X10" s="72">
        <v>126395</v>
      </c>
      <c r="Y10" s="60">
        <f t="shared" si="4"/>
        <v>1450.5322204201116</v>
      </c>
    </row>
    <row r="11" spans="1:25" ht="30" customHeight="1">
      <c r="A11" s="40">
        <v>8</v>
      </c>
      <c r="B11" s="41"/>
      <c r="C11" s="55" t="s">
        <v>36</v>
      </c>
      <c r="D11" s="56">
        <v>41417</v>
      </c>
      <c r="E11" s="57" t="s">
        <v>37</v>
      </c>
      <c r="F11" s="58">
        <v>36</v>
      </c>
      <c r="G11" s="58">
        <v>40</v>
      </c>
      <c r="H11" s="58">
        <v>5</v>
      </c>
      <c r="I11" s="66">
        <v>716095</v>
      </c>
      <c r="J11" s="66">
        <v>535</v>
      </c>
      <c r="K11" s="66">
        <v>1006740</v>
      </c>
      <c r="L11" s="66">
        <v>749</v>
      </c>
      <c r="M11" s="66">
        <v>1698550</v>
      </c>
      <c r="N11" s="66">
        <v>1238</v>
      </c>
      <c r="O11" s="66">
        <v>1734020</v>
      </c>
      <c r="P11" s="66">
        <v>1283</v>
      </c>
      <c r="Q11" s="59">
        <f t="shared" si="0"/>
        <v>5155405</v>
      </c>
      <c r="R11" s="59">
        <f t="shared" si="0"/>
        <v>3805</v>
      </c>
      <c r="S11" s="60">
        <f t="shared" si="1"/>
        <v>95.125</v>
      </c>
      <c r="T11" s="60">
        <f t="shared" si="2"/>
        <v>1354.9027595269383</v>
      </c>
      <c r="U11" s="61">
        <v>8625820</v>
      </c>
      <c r="V11" s="62">
        <f t="shared" si="3"/>
        <v>-0.4023287061404017</v>
      </c>
      <c r="W11" s="48">
        <v>202279296</v>
      </c>
      <c r="X11" s="48">
        <v>157324</v>
      </c>
      <c r="Y11" s="60">
        <f t="shared" si="4"/>
        <v>1285.749764816557</v>
      </c>
    </row>
    <row r="12" spans="1:25" ht="30" customHeight="1">
      <c r="A12" s="40">
        <v>9</v>
      </c>
      <c r="B12" s="41"/>
      <c r="C12" s="55" t="s">
        <v>38</v>
      </c>
      <c r="D12" s="56">
        <v>41431</v>
      </c>
      <c r="E12" s="57" t="s">
        <v>21</v>
      </c>
      <c r="F12" s="58">
        <v>17</v>
      </c>
      <c r="G12" s="58" t="s">
        <v>23</v>
      </c>
      <c r="H12" s="58">
        <v>3</v>
      </c>
      <c r="I12" s="71">
        <v>536080</v>
      </c>
      <c r="J12" s="71">
        <v>381</v>
      </c>
      <c r="K12" s="71">
        <v>536060</v>
      </c>
      <c r="L12" s="71">
        <v>368</v>
      </c>
      <c r="M12" s="71">
        <v>741760</v>
      </c>
      <c r="N12" s="71">
        <v>493</v>
      </c>
      <c r="O12" s="71">
        <v>769790</v>
      </c>
      <c r="P12" s="71">
        <v>520</v>
      </c>
      <c r="Q12" s="59">
        <f t="shared" si="0"/>
        <v>2583690</v>
      </c>
      <c r="R12" s="59">
        <f t="shared" si="0"/>
        <v>1762</v>
      </c>
      <c r="S12" s="60" t="e">
        <f t="shared" si="1"/>
        <v>#VALUE!</v>
      </c>
      <c r="T12" s="60">
        <f t="shared" si="2"/>
        <v>1466.339387060159</v>
      </c>
      <c r="U12" s="61">
        <v>3859876</v>
      </c>
      <c r="V12" s="62">
        <f t="shared" si="3"/>
        <v>-0.330628755949673</v>
      </c>
      <c r="W12" s="72">
        <v>18506724</v>
      </c>
      <c r="X12" s="72">
        <v>13292</v>
      </c>
      <c r="Y12" s="60">
        <f t="shared" si="4"/>
        <v>1392.3204935299427</v>
      </c>
    </row>
    <row r="13" spans="1:25" ht="30" customHeight="1">
      <c r="A13" s="40">
        <v>10</v>
      </c>
      <c r="B13" s="41"/>
      <c r="C13" s="55" t="s">
        <v>39</v>
      </c>
      <c r="D13" s="56">
        <v>41410</v>
      </c>
      <c r="E13" s="57" t="s">
        <v>37</v>
      </c>
      <c r="F13" s="58" t="s">
        <v>40</v>
      </c>
      <c r="G13" s="58">
        <v>69</v>
      </c>
      <c r="H13" s="58">
        <v>6</v>
      </c>
      <c r="I13" s="66">
        <v>339470</v>
      </c>
      <c r="J13" s="66">
        <v>208</v>
      </c>
      <c r="K13" s="66">
        <v>396835</v>
      </c>
      <c r="L13" s="66">
        <v>250</v>
      </c>
      <c r="M13" s="66">
        <v>727990</v>
      </c>
      <c r="N13" s="66">
        <v>451</v>
      </c>
      <c r="O13" s="66">
        <v>697410</v>
      </c>
      <c r="P13" s="66">
        <v>440</v>
      </c>
      <c r="Q13" s="59">
        <f t="shared" si="0"/>
        <v>2161705</v>
      </c>
      <c r="R13" s="59">
        <f t="shared" si="0"/>
        <v>1349</v>
      </c>
      <c r="S13" s="60">
        <f t="shared" si="1"/>
        <v>19.55072463768116</v>
      </c>
      <c r="T13" s="60">
        <f t="shared" si="2"/>
        <v>1602.4499629355078</v>
      </c>
      <c r="U13" s="59">
        <v>2938613</v>
      </c>
      <c r="V13" s="62">
        <f t="shared" si="3"/>
        <v>-0.2643791475774456</v>
      </c>
      <c r="W13" s="48">
        <v>138757899</v>
      </c>
      <c r="X13" s="48">
        <v>86515</v>
      </c>
      <c r="Y13" s="60">
        <f t="shared" si="4"/>
        <v>1603.8594347800959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109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152000392</v>
      </c>
      <c r="R15" s="27">
        <f>SUM(R4:R14)</f>
        <v>109135</v>
      </c>
      <c r="S15" s="28">
        <f>R15/G15</f>
        <v>1001.2385321100918</v>
      </c>
      <c r="T15" s="49">
        <f>Q15/R15</f>
        <v>1392.7740138360746</v>
      </c>
      <c r="U15" s="54">
        <v>137005343</v>
      </c>
      <c r="V15" s="38">
        <f>IF(U15&lt;&gt;0,-(U15-Q15)/U15,"")</f>
        <v>0.10944864391164658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2013-06-25T07:10:01Z</dcterms:modified>
  <cp:category/>
  <cp:version/>
  <cp:contentType/>
  <cp:contentStatus/>
</cp:coreProperties>
</file>