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end Top 10 - WE 8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<sst xmlns="http://schemas.openxmlformats.org/spreadsheetml/2006/main" count="64" uniqueCount="40">
  <si>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Title</t>
  </si>
  <si>
    <t>Release
Date</t>
  </si>
  <si>
    <t>Distributor &amp; 
Company</t>
  </si>
  <si>
    <t># of
Prints</t>
  </si>
  <si>
    <t># of
Screen</t>
  </si>
  <si>
    <t>Weeks in Release</t>
  </si>
  <si>
    <t>Thursday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</si>
  <si>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</si>
  <si>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</si>
  <si>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</si>
  <si>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</si>
  <si>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</si>
  <si>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</si>
  <si>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</si>
  <si>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</si>
  <si>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</si>
  <si>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</si>
  <si>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</si>
  <si>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Big Mommas: Like Father, Like Son</t>
  </si>
  <si>
    <t>InterCom</t>
  </si>
  <si>
    <t>28+2</t>
  </si>
  <si>
    <t>n/a</t>
  </si>
  <si>
    <t>No Strings Attached</t>
  </si>
  <si>
    <t>UIP</t>
  </si>
  <si>
    <t>26+1</t>
  </si>
  <si>
    <t>I Am Number Four</t>
  </si>
  <si>
    <t>Forum Hungary</t>
  </si>
  <si>
    <t>Black Swan</t>
  </si>
  <si>
    <t>Budapest Film</t>
  </si>
  <si>
    <t>The King's Speech</t>
  </si>
  <si>
    <t>Gnomeo and Juliet</t>
  </si>
  <si>
    <t>15+30</t>
  </si>
  <si>
    <t>Gulliver's Travels</t>
  </si>
  <si>
    <t>16+22+1</t>
  </si>
  <si>
    <t>True Grit</t>
  </si>
  <si>
    <t>The Dilemma</t>
  </si>
  <si>
    <t>The Next Three Days</t>
  </si>
  <si>
    <t>WEEKEND TOTAL</t>
  </si>
  <si>
    <t>** Budapest result only</t>
  </si>
  <si>
    <t>*Sorted according to Weekend Total G.B.O.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</si>
</sst>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T_L_-;\-* #,##0.00\ _T_L_-;_-* \-??\ _T_L_-;_-@_-"/>
    <numFmt numFmtId="166" formatCode="#,##0.00&quot;  &quot;"/>
    <numFmt numFmtId="167" formatCode="#,##0"/>
    <numFmt numFmtId="168" formatCode="DD/MM/YYYY;@"/>
    <numFmt numFmtId="169" formatCode="#,##0_ ;\-#,##0\ "/>
    <numFmt numFmtId="170" formatCode="0%"/>
    <numFmt numFmtId="171" formatCode="0\ %\ "/>
    <numFmt numFmtId="172" formatCode="_-* #,##0\ _T_L_-;\-* #,##0\ _T_L_-;_-* &quot;- &quot;_T_L_-;_-@_-"/>
    <numFmt numFmtId="173" formatCode="DD/MM/YY"/>
    <numFmt numFmtId="174" formatCode="#,##0\ "/>
    <numFmt numFmtId="175" formatCode="_(* #,##0_);_(* \(#,##0\);_(* \-??_);_(@_)"/>
    <numFmt numFmtId="176" formatCode="0"/>
  </numFmts>
  <fonts count="21">
    <font>
      <sz val="10"/>
      <name val="Arial"/>
      <family val="2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Alignment="1" applyProtection="1">
      <alignment horizontal="righ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5" fontId="2" fillId="2" borderId="2" xfId="15" applyFont="1" applyFill="1" applyBorder="1" applyAlignment="1" applyProtection="1">
      <alignment vertical="center"/>
      <protection locked="0"/>
    </xf>
    <xf numFmtId="164" fontId="2" fillId="2" borderId="2" xfId="0" applyFont="1" applyFill="1" applyBorder="1" applyAlignment="1" applyProtection="1">
      <alignment vertical="center"/>
      <protection locked="0"/>
    </xf>
    <xf numFmtId="164" fontId="2" fillId="2" borderId="2" xfId="0" applyFont="1" applyFill="1" applyBorder="1" applyAlignment="1" applyProtection="1">
      <alignment horizontal="left" vertical="center"/>
      <protection locked="0"/>
    </xf>
    <xf numFmtId="164" fontId="2" fillId="2" borderId="2" xfId="0" applyFont="1" applyFill="1" applyBorder="1" applyAlignment="1" applyProtection="1">
      <alignment horizontal="center" vertical="center"/>
      <protection locked="0"/>
    </xf>
    <xf numFmtId="164" fontId="1" fillId="0" borderId="2" xfId="0" applyFont="1" applyFill="1" applyBorder="1" applyAlignment="1" applyProtection="1">
      <alignment vertical="center"/>
      <protection locked="0"/>
    </xf>
    <xf numFmtId="166" fontId="2" fillId="2" borderId="2" xfId="0" applyNumberFormat="1" applyFont="1" applyFill="1" applyBorder="1" applyAlignment="1" applyProtection="1">
      <alignment vertical="center"/>
      <protection locked="0"/>
    </xf>
    <xf numFmtId="164" fontId="3" fillId="2" borderId="2" xfId="0" applyFont="1" applyFill="1" applyBorder="1" applyAlignment="1" applyProtection="1">
      <alignment horizontal="right" vertical="center"/>
      <protection locked="0"/>
    </xf>
    <xf numFmtId="164" fontId="2" fillId="2" borderId="3" xfId="0" applyFont="1" applyFill="1" applyBorder="1" applyAlignment="1" applyProtection="1">
      <alignment vertical="center"/>
      <protection locked="0"/>
    </xf>
    <xf numFmtId="164" fontId="1" fillId="0" borderId="0" xfId="0" applyFont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5" fontId="4" fillId="0" borderId="5" xfId="15" applyFont="1" applyFill="1" applyBorder="1" applyAlignment="1" applyProtection="1">
      <alignment horizontal="center" vertical="center"/>
      <protection/>
    </xf>
    <xf numFmtId="164" fontId="4" fillId="0" borderId="5" xfId="0" applyFont="1" applyFill="1" applyBorder="1" applyAlignment="1" applyProtection="1">
      <alignment horizontal="center" vertical="center" wrapText="1"/>
      <protection/>
    </xf>
    <xf numFmtId="164" fontId="5" fillId="0" borderId="5" xfId="0" applyFont="1" applyFill="1" applyBorder="1" applyAlignment="1" applyProtection="1">
      <alignment horizontal="center" vertical="center" wrapText="1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4" fillId="0" borderId="7" xfId="0" applyFont="1" applyFill="1" applyBorder="1" applyAlignment="1" applyProtection="1">
      <alignment horizontal="center" vertical="center"/>
      <protection/>
    </xf>
    <xf numFmtId="164" fontId="6" fillId="0" borderId="0" xfId="0" applyFont="1" applyAlignment="1" applyProtection="1">
      <alignment horizontal="center" vertical="center"/>
      <protection/>
    </xf>
    <xf numFmtId="164" fontId="4" fillId="0" borderId="8" xfId="0" applyFont="1" applyBorder="1" applyAlignment="1" applyProtection="1">
      <alignment horizontal="center" vertical="center"/>
      <protection/>
    </xf>
    <xf numFmtId="164" fontId="4" fillId="0" borderId="9" xfId="0" applyFont="1" applyBorder="1" applyAlignment="1" applyProtection="1">
      <alignment horizontal="center" vertical="center"/>
      <protection/>
    </xf>
    <xf numFmtId="164" fontId="4" fillId="0" borderId="10" xfId="0" applyFont="1" applyBorder="1" applyAlignment="1" applyProtection="1">
      <alignment horizontal="center" vertical="center"/>
      <protection/>
    </xf>
    <xf numFmtId="164" fontId="4" fillId="0" borderId="11" xfId="0" applyFont="1" applyBorder="1" applyAlignment="1" applyProtection="1">
      <alignment horizontal="center" vertical="center"/>
      <protection/>
    </xf>
    <xf numFmtId="164" fontId="4" fillId="0" borderId="11" xfId="0" applyFont="1" applyFill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 wrapText="1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4" fontId="5" fillId="0" borderId="11" xfId="0" applyFont="1" applyBorder="1" applyAlignment="1" applyProtection="1">
      <alignment horizontal="center" vertical="center"/>
      <protection/>
    </xf>
    <xf numFmtId="164" fontId="4" fillId="0" borderId="12" xfId="0" applyFont="1" applyBorder="1" applyAlignment="1" applyProtection="1">
      <alignment horizontal="right" vertical="center"/>
      <protection/>
    </xf>
    <xf numFmtId="164" fontId="2" fillId="0" borderId="11" xfId="0" applyFont="1" applyBorder="1" applyAlignment="1" applyProtection="1">
      <alignment horizontal="center" vertical="center"/>
      <protection locked="0"/>
    </xf>
    <xf numFmtId="167" fontId="7" fillId="3" borderId="11" xfId="0" applyNumberFormat="1" applyFont="1" applyFill="1" applyBorder="1" applyAlignment="1">
      <alignment vertical="center"/>
    </xf>
    <xf numFmtId="168" fontId="8" fillId="3" borderId="11" xfId="0" applyNumberFormat="1" applyFont="1" applyFill="1" applyBorder="1" applyAlignment="1" applyProtection="1">
      <alignment horizontal="center" vertical="center"/>
      <protection locked="0"/>
    </xf>
    <xf numFmtId="167" fontId="8" fillId="3" borderId="11" xfId="0" applyNumberFormat="1" applyFont="1" applyFill="1" applyBorder="1" applyAlignment="1" applyProtection="1">
      <alignment horizontal="left" vertical="center"/>
      <protection locked="0"/>
    </xf>
    <xf numFmtId="167" fontId="8" fillId="3" borderId="11" xfId="0" applyNumberFormat="1" applyFont="1" applyFill="1" applyBorder="1" applyAlignment="1" applyProtection="1">
      <alignment horizontal="center" vertical="center"/>
      <protection locked="0"/>
    </xf>
    <xf numFmtId="169" fontId="8" fillId="0" borderId="11" xfId="15" applyNumberFormat="1" applyFont="1" applyFill="1" applyBorder="1" applyAlignment="1" applyProtection="1">
      <alignment/>
      <protection/>
    </xf>
    <xf numFmtId="167" fontId="9" fillId="3" borderId="11" xfId="15" applyNumberFormat="1" applyFont="1" applyFill="1" applyBorder="1" applyAlignment="1" applyProtection="1">
      <alignment horizontal="right"/>
      <protection/>
    </xf>
    <xf numFmtId="167" fontId="8" fillId="3" borderId="11" xfId="19" applyNumberFormat="1" applyFont="1" applyFill="1" applyBorder="1" applyAlignment="1" applyProtection="1">
      <alignment horizontal="right"/>
      <protection/>
    </xf>
    <xf numFmtId="167" fontId="9" fillId="3" borderId="11" xfId="0" applyNumberFormat="1" applyFont="1" applyFill="1" applyBorder="1" applyAlignment="1">
      <alignment horizontal="right"/>
    </xf>
    <xf numFmtId="171" fontId="8" fillId="3" borderId="11" xfId="19" applyNumberFormat="1" applyFont="1" applyFill="1" applyBorder="1" applyAlignment="1" applyProtection="1">
      <alignment horizontal="right"/>
      <protection/>
    </xf>
    <xf numFmtId="169" fontId="9" fillId="0" borderId="11" xfId="15" applyNumberFormat="1" applyFont="1" applyFill="1" applyBorder="1" applyAlignment="1" applyProtection="1">
      <alignment/>
      <protection/>
    </xf>
    <xf numFmtId="167" fontId="8" fillId="3" borderId="11" xfId="0" applyNumberFormat="1" applyFont="1" applyFill="1" applyBorder="1" applyAlignment="1" applyProtection="1">
      <alignment vertical="center"/>
      <protection locked="0"/>
    </xf>
    <xf numFmtId="167" fontId="8" fillId="3" borderId="11" xfId="0" applyNumberFormat="1" applyFont="1" applyFill="1" applyBorder="1" applyAlignment="1">
      <alignment/>
    </xf>
    <xf numFmtId="167" fontId="9" fillId="3" borderId="11" xfId="0" applyNumberFormat="1" applyFont="1" applyFill="1" applyBorder="1" applyAlignment="1">
      <alignment/>
    </xf>
    <xf numFmtId="167" fontId="8" fillId="0" borderId="11" xfId="16" applyNumberFormat="1" applyFont="1" applyFill="1" applyBorder="1" applyAlignment="1" applyProtection="1">
      <alignment/>
      <protection/>
    </xf>
    <xf numFmtId="167" fontId="8" fillId="3" borderId="11" xfId="16" applyNumberFormat="1" applyFont="1" applyFill="1" applyBorder="1" applyAlignment="1" applyProtection="1">
      <alignment/>
      <protection/>
    </xf>
    <xf numFmtId="164" fontId="8" fillId="3" borderId="11" xfId="0" applyFont="1" applyFill="1" applyBorder="1" applyAlignment="1">
      <alignment vertical="center"/>
    </xf>
    <xf numFmtId="167" fontId="8" fillId="3" borderId="11" xfId="0" applyNumberFormat="1" applyFont="1" applyFill="1" applyBorder="1" applyAlignment="1">
      <alignment/>
    </xf>
    <xf numFmtId="164" fontId="1" fillId="0" borderId="0" xfId="0" applyFont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73" fontId="10" fillId="0" borderId="0" xfId="0" applyNumberFormat="1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horizontal="left" vertical="center"/>
      <protection/>
    </xf>
    <xf numFmtId="164" fontId="10" fillId="0" borderId="0" xfId="0" applyFont="1" applyBorder="1" applyAlignment="1" applyProtection="1">
      <alignment horizontal="center" vertical="center"/>
      <protection/>
    </xf>
    <xf numFmtId="167" fontId="10" fillId="0" borderId="0" xfId="15" applyNumberFormat="1" applyFont="1" applyFill="1" applyBorder="1" applyAlignment="1" applyProtection="1">
      <alignment vertical="center"/>
      <protection/>
    </xf>
    <xf numFmtId="167" fontId="11" fillId="0" borderId="0" xfId="15" applyNumberFormat="1" applyFont="1" applyFill="1" applyBorder="1" applyAlignment="1" applyProtection="1">
      <alignment vertical="center"/>
      <protection/>
    </xf>
    <xf numFmtId="167" fontId="10" fillId="0" borderId="0" xfId="15" applyNumberFormat="1" applyFont="1" applyFill="1" applyBorder="1" applyAlignment="1" applyProtection="1">
      <alignment horizontal="right" vertical="center"/>
      <protection/>
    </xf>
    <xf numFmtId="164" fontId="12" fillId="0" borderId="0" xfId="0" applyFont="1" applyAlignment="1" applyProtection="1">
      <alignment horizontal="right" vertical="center"/>
      <protection/>
    </xf>
    <xf numFmtId="164" fontId="13" fillId="2" borderId="13" xfId="0" applyFont="1" applyFill="1" applyBorder="1" applyAlignment="1" applyProtection="1">
      <alignment horizontal="left" vertical="center"/>
      <protection/>
    </xf>
    <xf numFmtId="167" fontId="13" fillId="2" borderId="14" xfId="0" applyNumberFormat="1" applyFont="1" applyFill="1" applyBorder="1" applyAlignment="1" applyProtection="1">
      <alignment horizontal="center" vertical="center"/>
      <protection/>
    </xf>
    <xf numFmtId="164" fontId="13" fillId="2" borderId="15" xfId="0" applyFont="1" applyFill="1" applyBorder="1" applyAlignment="1" applyProtection="1">
      <alignment horizontal="center" vertical="center"/>
      <protection/>
    </xf>
    <xf numFmtId="166" fontId="13" fillId="2" borderId="16" xfId="0" applyNumberFormat="1" applyFont="1" applyFill="1" applyBorder="1" applyAlignment="1" applyProtection="1">
      <alignment vertical="center"/>
      <protection/>
    </xf>
    <xf numFmtId="174" fontId="13" fillId="2" borderId="17" xfId="0" applyNumberFormat="1" applyFont="1" applyFill="1" applyBorder="1" applyAlignment="1" applyProtection="1">
      <alignment vertical="center"/>
      <protection/>
    </xf>
    <xf numFmtId="167" fontId="13" fillId="2" borderId="16" xfId="0" applyNumberFormat="1" applyFont="1" applyFill="1" applyBorder="1" applyAlignment="1" applyProtection="1">
      <alignment vertical="center"/>
      <protection/>
    </xf>
    <xf numFmtId="174" fontId="13" fillId="2" borderId="18" xfId="0" applyNumberFormat="1" applyFont="1" applyFill="1" applyBorder="1" applyAlignment="1" applyProtection="1">
      <alignment vertical="center"/>
      <protection/>
    </xf>
    <xf numFmtId="174" fontId="13" fillId="2" borderId="18" xfId="0" applyNumberFormat="1" applyFont="1" applyFill="1" applyBorder="1" applyAlignment="1" applyProtection="1">
      <alignment horizontal="right" vertical="center"/>
      <protection/>
    </xf>
    <xf numFmtId="167" fontId="13" fillId="2" borderId="17" xfId="0" applyNumberFormat="1" applyFont="1" applyFill="1" applyBorder="1" applyAlignment="1" applyProtection="1">
      <alignment vertical="center"/>
      <protection/>
    </xf>
    <xf numFmtId="171" fontId="8" fillId="0" borderId="19" xfId="19" applyNumberFormat="1" applyFont="1" applyFill="1" applyBorder="1" applyAlignment="1" applyProtection="1">
      <alignment vertical="center"/>
      <protection/>
    </xf>
    <xf numFmtId="175" fontId="13" fillId="2" borderId="20" xfId="0" applyNumberFormat="1" applyFont="1" applyFill="1" applyBorder="1" applyAlignment="1" applyProtection="1">
      <alignment horizontal="right" vertical="center"/>
      <protection/>
    </xf>
    <xf numFmtId="176" fontId="13" fillId="2" borderId="21" xfId="0" applyNumberFormat="1" applyFont="1" applyFill="1" applyBorder="1" applyAlignment="1" applyProtection="1">
      <alignment horizontal="center" vertical="center"/>
      <protection/>
    </xf>
    <xf numFmtId="175" fontId="13" fillId="2" borderId="22" xfId="0" applyNumberFormat="1" applyFont="1" applyFill="1" applyBorder="1" applyAlignment="1" applyProtection="1">
      <alignment vertical="center"/>
      <protection/>
    </xf>
    <xf numFmtId="164" fontId="14" fillId="0" borderId="0" xfId="0" applyFont="1" applyAlignment="1" applyProtection="1">
      <alignment horizontal="right" vertical="center"/>
      <protection locked="0"/>
    </xf>
    <xf numFmtId="164" fontId="2" fillId="0" borderId="0" xfId="0" applyFont="1" applyAlignment="1" applyProtection="1">
      <alignment horizontal="center" vertical="center"/>
      <protection locked="0"/>
    </xf>
    <xf numFmtId="164" fontId="15" fillId="0" borderId="0" xfId="0" applyFont="1" applyAlignment="1" applyProtection="1">
      <alignment vertical="center"/>
      <protection locked="0"/>
    </xf>
    <xf numFmtId="164" fontId="15" fillId="0" borderId="0" xfId="0" applyFont="1" applyAlignment="1" applyProtection="1">
      <alignment horizontal="left" vertical="center"/>
      <protection locked="0"/>
    </xf>
    <xf numFmtId="164" fontId="15" fillId="0" borderId="0" xfId="0" applyFont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/>
      <protection locked="0"/>
    </xf>
    <xf numFmtId="164" fontId="16" fillId="0" borderId="0" xfId="0" applyFont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0</xdr:row>
      <xdr:rowOff>1514475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764125" cy="12858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080" tIns="63720" rIns="82080" bIns="63720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344775" y="447675"/>
          <a:ext cx="26574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04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17-20 FEBRUARY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workbookViewId="0" topLeftCell="A3">
      <selection activeCell="P4" sqref="P4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5.28125" style="0" customWidth="1"/>
    <col min="4" max="4" width="12.421875" style="0" customWidth="1"/>
    <col min="5" max="5" width="16.71093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customWidth="1"/>
    <col min="19" max="19" width="12.0039062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140625" style="0" customWidth="1"/>
    <col min="24" max="24" width="11.140625" style="0" customWidth="1"/>
    <col min="25" max="25" width="6.7109375" style="0" customWidth="1"/>
  </cols>
  <sheetData>
    <row r="1" spans="1:25" ht="119.25" customHeigh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 customHeight="1">
      <c r="A2" s="11"/>
      <c r="B2" s="12"/>
      <c r="C2" s="13" t="s">
        <v>0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  <c r="J2" s="16"/>
      <c r="K2" s="16" t="s">
        <v>7</v>
      </c>
      <c r="L2" s="16"/>
      <c r="M2" s="16" t="s">
        <v>8</v>
      </c>
      <c r="N2" s="16"/>
      <c r="O2" s="16" t="s">
        <v>9</v>
      </c>
      <c r="P2" s="16"/>
      <c r="Q2" s="16" t="s">
        <v>10</v>
      </c>
      <c r="R2" s="16"/>
      <c r="S2" s="16"/>
      <c r="T2" s="16"/>
      <c r="U2" s="16" t="s">
        <v>11</v>
      </c>
      <c r="V2" s="16"/>
      <c r="W2" s="17" t="s">
        <v>12</v>
      </c>
      <c r="X2" s="17"/>
      <c r="Y2" s="17"/>
    </row>
    <row r="3" spans="1:25" ht="30" customHeight="1">
      <c r="A3" s="18"/>
      <c r="B3" s="19"/>
      <c r="C3" s="13"/>
      <c r="D3" s="14"/>
      <c r="E3" s="14"/>
      <c r="F3" s="15"/>
      <c r="G3" s="15"/>
      <c r="H3" s="15"/>
      <c r="I3" s="20" t="s">
        <v>13</v>
      </c>
      <c r="J3" s="20" t="s">
        <v>14</v>
      </c>
      <c r="K3" s="20" t="s">
        <v>13</v>
      </c>
      <c r="L3" s="20" t="s">
        <v>14</v>
      </c>
      <c r="M3" s="21" t="s">
        <v>13</v>
      </c>
      <c r="N3" s="22" t="s">
        <v>14</v>
      </c>
      <c r="O3" s="22" t="s">
        <v>13</v>
      </c>
      <c r="P3" s="22" t="s">
        <v>14</v>
      </c>
      <c r="Q3" s="23" t="s">
        <v>13</v>
      </c>
      <c r="R3" s="23" t="s">
        <v>14</v>
      </c>
      <c r="S3" s="24" t="s">
        <v>15</v>
      </c>
      <c r="T3" s="24" t="s">
        <v>16</v>
      </c>
      <c r="U3" s="25" t="s">
        <v>13</v>
      </c>
      <c r="V3" s="26" t="s">
        <v>17</v>
      </c>
      <c r="W3" s="22" t="s">
        <v>13</v>
      </c>
      <c r="X3" s="22" t="s">
        <v>14</v>
      </c>
      <c r="Y3" s="24" t="s">
        <v>16</v>
      </c>
    </row>
    <row r="4" spans="1:25" ht="30" customHeight="1">
      <c r="A4" s="27">
        <v>1</v>
      </c>
      <c r="B4" s="28"/>
      <c r="C4" s="29" t="s">
        <v>18</v>
      </c>
      <c r="D4" s="30">
        <v>40591</v>
      </c>
      <c r="E4" s="31" t="s">
        <v>19</v>
      </c>
      <c r="F4" s="32" t="s">
        <v>20</v>
      </c>
      <c r="G4" s="32" t="s">
        <v>21</v>
      </c>
      <c r="H4" s="32">
        <v>1</v>
      </c>
      <c r="I4" s="33">
        <v>1533920</v>
      </c>
      <c r="J4" s="33">
        <v>1336</v>
      </c>
      <c r="K4" s="33">
        <v>3724120</v>
      </c>
      <c r="L4" s="33">
        <v>3280</v>
      </c>
      <c r="M4" s="33">
        <v>10827855</v>
      </c>
      <c r="N4" s="33">
        <v>9527</v>
      </c>
      <c r="O4" s="33">
        <v>7421265</v>
      </c>
      <c r="P4" s="33">
        <v>6550</v>
      </c>
      <c r="Q4" s="34">
        <f aca="true" t="shared" si="0" ref="Q4:R6">+I4+K4+M4+O4</f>
        <v>23507160</v>
      </c>
      <c r="R4" s="34">
        <f t="shared" si="0"/>
        <v>20693</v>
      </c>
      <c r="S4" s="35" t="e">
        <f aca="true" t="shared" si="1" ref="S4:S6">IF(Q4&lt;&gt;0,R4/G4,"")</f>
        <v>#VALUE!</v>
      </c>
      <c r="T4" s="35">
        <f aca="true" t="shared" si="2" ref="T4:T6">IF(Q4&lt;&gt;0,Q4/R4,"")</f>
        <v>1135.9957473541776</v>
      </c>
      <c r="U4" s="36">
        <v>0</v>
      </c>
      <c r="V4" s="37">
        <f aca="true" t="shared" si="3" ref="V4:V6">IF(U4&lt;&gt;0,-(U4-Q4)/U4,"")</f>
      </c>
      <c r="W4" s="38">
        <v>23507160</v>
      </c>
      <c r="X4" s="38">
        <v>20693</v>
      </c>
      <c r="Y4" s="35">
        <f aca="true" t="shared" si="4" ref="Y4:Y6">W4/X4</f>
        <v>1135.9957473541776</v>
      </c>
    </row>
    <row r="5" spans="1:25" ht="30" customHeight="1">
      <c r="A5" s="27">
        <v>2</v>
      </c>
      <c r="B5" s="28"/>
      <c r="C5" s="39" t="s">
        <v>22</v>
      </c>
      <c r="D5" s="30">
        <v>40219</v>
      </c>
      <c r="E5" s="31" t="s">
        <v>23</v>
      </c>
      <c r="F5" s="32" t="s">
        <v>24</v>
      </c>
      <c r="G5" s="32">
        <v>27</v>
      </c>
      <c r="H5" s="32">
        <v>2</v>
      </c>
      <c r="I5" s="40">
        <v>2174970</v>
      </c>
      <c r="J5" s="40">
        <v>1843</v>
      </c>
      <c r="K5" s="40">
        <v>4729590</v>
      </c>
      <c r="L5" s="40">
        <v>4014</v>
      </c>
      <c r="M5" s="40">
        <v>8431915</v>
      </c>
      <c r="N5" s="40">
        <v>7059</v>
      </c>
      <c r="O5" s="40">
        <v>4477000</v>
      </c>
      <c r="P5" s="40">
        <v>3686</v>
      </c>
      <c r="Q5" s="34">
        <f t="shared" si="0"/>
        <v>19813475</v>
      </c>
      <c r="R5" s="34">
        <f t="shared" si="0"/>
        <v>16602</v>
      </c>
      <c r="S5" s="35">
        <f t="shared" si="1"/>
        <v>614.8888888888889</v>
      </c>
      <c r="T5" s="35">
        <f t="shared" si="2"/>
        <v>1193.4390434887364</v>
      </c>
      <c r="U5" s="36">
        <v>33472535</v>
      </c>
      <c r="V5" s="37">
        <f t="shared" si="3"/>
        <v>-0.40806768892765366</v>
      </c>
      <c r="W5" s="41">
        <v>68831080</v>
      </c>
      <c r="X5" s="41">
        <v>58777</v>
      </c>
      <c r="Y5" s="35">
        <f t="shared" si="4"/>
        <v>1171.0546642394133</v>
      </c>
    </row>
    <row r="6" spans="1:25" ht="30" customHeight="1">
      <c r="A6" s="27">
        <v>3</v>
      </c>
      <c r="B6" s="28"/>
      <c r="C6" s="39" t="s">
        <v>25</v>
      </c>
      <c r="D6" s="30">
        <v>40219</v>
      </c>
      <c r="E6" s="31" t="s">
        <v>26</v>
      </c>
      <c r="F6" s="32">
        <v>22</v>
      </c>
      <c r="G6" s="32" t="s">
        <v>21</v>
      </c>
      <c r="H6" s="32">
        <v>1</v>
      </c>
      <c r="I6" s="40">
        <v>2235155</v>
      </c>
      <c r="J6" s="40">
        <v>1872</v>
      </c>
      <c r="K6" s="40">
        <v>3677120</v>
      </c>
      <c r="L6" s="40">
        <v>3104</v>
      </c>
      <c r="M6" s="40">
        <v>7612830</v>
      </c>
      <c r="N6" s="40">
        <v>6422</v>
      </c>
      <c r="O6" s="40">
        <v>5214480</v>
      </c>
      <c r="P6" s="40">
        <v>4319</v>
      </c>
      <c r="Q6" s="34">
        <f t="shared" si="0"/>
        <v>18739585</v>
      </c>
      <c r="R6" s="34">
        <f t="shared" si="0"/>
        <v>15717</v>
      </c>
      <c r="S6" s="35" t="e">
        <f t="shared" si="1"/>
        <v>#VALUE!</v>
      </c>
      <c r="T6" s="35">
        <f t="shared" si="2"/>
        <v>1192.3131004644652</v>
      </c>
      <c r="U6" s="36">
        <v>0</v>
      </c>
      <c r="V6" s="37">
        <f t="shared" si="3"/>
      </c>
      <c r="W6" s="41">
        <v>18739585</v>
      </c>
      <c r="X6" s="41">
        <v>15717</v>
      </c>
      <c r="Y6" s="35">
        <f t="shared" si="4"/>
        <v>1192.3131004644652</v>
      </c>
    </row>
    <row r="7" spans="1:25" ht="30" customHeight="1">
      <c r="A7" s="27">
        <v>4</v>
      </c>
      <c r="B7" s="28"/>
      <c r="C7" s="29" t="s">
        <v>27</v>
      </c>
      <c r="D7" s="30">
        <v>40591</v>
      </c>
      <c r="E7" s="31" t="s">
        <v>28</v>
      </c>
      <c r="F7" s="32">
        <v>9</v>
      </c>
      <c r="G7" s="32" t="s">
        <v>21</v>
      </c>
      <c r="H7" s="32">
        <v>1</v>
      </c>
      <c r="I7" s="42">
        <v>2140670</v>
      </c>
      <c r="J7" s="42">
        <v>1775</v>
      </c>
      <c r="K7" s="42">
        <v>3170055</v>
      </c>
      <c r="L7" s="42">
        <v>2622</v>
      </c>
      <c r="M7" s="42">
        <v>5146900</v>
      </c>
      <c r="N7" s="42">
        <v>4149</v>
      </c>
      <c r="O7" s="42">
        <v>4108570</v>
      </c>
      <c r="P7" s="42">
        <v>3336</v>
      </c>
      <c r="Q7" s="34">
        <f>+I7+K7+M7+O7</f>
        <v>14566195</v>
      </c>
      <c r="R7" s="34">
        <f>+J7+L7+N7+P7</f>
        <v>11882</v>
      </c>
      <c r="S7" s="35" t="e">
        <f aca="true" t="shared" si="5" ref="S7:S13">IF(Q7&lt;&gt;0,R7/G7,"")</f>
        <v>#VALUE!</v>
      </c>
      <c r="T7" s="35">
        <f aca="true" t="shared" si="6" ref="T7:T13">IF(Q7&lt;&gt;0,Q7/R7,"")</f>
        <v>1225.9043090388823</v>
      </c>
      <c r="U7" s="36">
        <v>0</v>
      </c>
      <c r="V7" s="37">
        <f aca="true" t="shared" si="7" ref="V7:V13">IF(U7&lt;&gt;0,-(U7-Q7)/U7,"")</f>
      </c>
      <c r="W7" s="41">
        <v>16251545</v>
      </c>
      <c r="X7" s="41">
        <v>13317</v>
      </c>
      <c r="Y7" s="35">
        <f aca="true" t="shared" si="8" ref="Y7:Y13">W7/X7</f>
        <v>1220.360817000826</v>
      </c>
    </row>
    <row r="8" spans="1:25" ht="30" customHeight="1">
      <c r="A8" s="27">
        <v>5</v>
      </c>
      <c r="B8" s="28"/>
      <c r="C8" s="39" t="s">
        <v>29</v>
      </c>
      <c r="D8" s="30">
        <v>40577</v>
      </c>
      <c r="E8" s="31" t="s">
        <v>28</v>
      </c>
      <c r="F8" s="32">
        <v>8</v>
      </c>
      <c r="G8" s="32" t="s">
        <v>21</v>
      </c>
      <c r="H8" s="32">
        <v>3</v>
      </c>
      <c r="I8" s="43">
        <v>1465035</v>
      </c>
      <c r="J8" s="43">
        <v>1217</v>
      </c>
      <c r="K8" s="43">
        <v>2950860</v>
      </c>
      <c r="L8" s="43">
        <v>2388</v>
      </c>
      <c r="M8" s="43">
        <v>5747375</v>
      </c>
      <c r="N8" s="43">
        <v>4538</v>
      </c>
      <c r="O8" s="43">
        <v>4383610</v>
      </c>
      <c r="P8" s="43">
        <v>3486</v>
      </c>
      <c r="Q8" s="34">
        <f aca="true" t="shared" si="9" ref="Q8:R13">+I8+K8+M8+O8</f>
        <v>14546880</v>
      </c>
      <c r="R8" s="34">
        <f t="shared" si="9"/>
        <v>11629</v>
      </c>
      <c r="S8" s="35" t="e">
        <f t="shared" si="5"/>
        <v>#VALUE!</v>
      </c>
      <c r="T8" s="35">
        <f t="shared" si="6"/>
        <v>1250.914094075157</v>
      </c>
      <c r="U8" s="36">
        <v>16707735</v>
      </c>
      <c r="V8" s="37">
        <f t="shared" si="7"/>
        <v>-0.12933261151197334</v>
      </c>
      <c r="W8" s="34">
        <v>64714420</v>
      </c>
      <c r="X8" s="34">
        <v>54185</v>
      </c>
      <c r="Y8" s="35">
        <f t="shared" si="8"/>
        <v>1194.323521269724</v>
      </c>
    </row>
    <row r="9" spans="1:25" ht="30" customHeight="1">
      <c r="A9" s="27">
        <v>6</v>
      </c>
      <c r="B9" s="28"/>
      <c r="C9" s="29" t="s">
        <v>30</v>
      </c>
      <c r="D9" s="30">
        <v>40219</v>
      </c>
      <c r="E9" s="31" t="s">
        <v>26</v>
      </c>
      <c r="F9" s="32" t="s">
        <v>31</v>
      </c>
      <c r="G9" s="32" t="s">
        <v>21</v>
      </c>
      <c r="H9" s="32">
        <v>2</v>
      </c>
      <c r="I9" s="40">
        <v>738590</v>
      </c>
      <c r="J9" s="40">
        <v>582</v>
      </c>
      <c r="K9" s="40">
        <v>1568770</v>
      </c>
      <c r="L9" s="40">
        <v>1146</v>
      </c>
      <c r="M9" s="40">
        <v>6451620</v>
      </c>
      <c r="N9" s="40">
        <v>4679</v>
      </c>
      <c r="O9" s="40">
        <v>5117110</v>
      </c>
      <c r="P9" s="40">
        <v>3790</v>
      </c>
      <c r="Q9" s="34">
        <f t="shared" si="9"/>
        <v>13876090</v>
      </c>
      <c r="R9" s="34">
        <f t="shared" si="9"/>
        <v>10197</v>
      </c>
      <c r="S9" s="35" t="e">
        <f t="shared" si="5"/>
        <v>#VALUE!</v>
      </c>
      <c r="T9" s="35">
        <f t="shared" si="6"/>
        <v>1360.8012160439346</v>
      </c>
      <c r="U9" s="36">
        <v>19338205</v>
      </c>
      <c r="V9" s="37">
        <f t="shared" si="7"/>
        <v>-0.2824520166168473</v>
      </c>
      <c r="W9" s="41">
        <v>37687380</v>
      </c>
      <c r="X9" s="41">
        <v>27772</v>
      </c>
      <c r="Y9" s="35">
        <f t="shared" si="8"/>
        <v>1357.0279418118969</v>
      </c>
    </row>
    <row r="10" spans="1:25" ht="30" customHeight="1">
      <c r="A10" s="27">
        <v>7</v>
      </c>
      <c r="B10" s="28"/>
      <c r="C10" s="39" t="s">
        <v>32</v>
      </c>
      <c r="D10" s="30">
        <v>40577</v>
      </c>
      <c r="E10" s="31" t="s">
        <v>19</v>
      </c>
      <c r="F10" s="32" t="s">
        <v>33</v>
      </c>
      <c r="G10" s="32" t="s">
        <v>21</v>
      </c>
      <c r="H10" s="32">
        <v>3</v>
      </c>
      <c r="I10" s="33">
        <v>617120</v>
      </c>
      <c r="J10" s="33">
        <v>464</v>
      </c>
      <c r="K10" s="33">
        <v>1578550</v>
      </c>
      <c r="L10" s="33">
        <v>1165</v>
      </c>
      <c r="M10" s="33">
        <v>5426940</v>
      </c>
      <c r="N10" s="33">
        <v>3868</v>
      </c>
      <c r="O10" s="33">
        <v>3880300</v>
      </c>
      <c r="P10" s="33">
        <v>2831</v>
      </c>
      <c r="Q10" s="34">
        <f t="shared" si="9"/>
        <v>11502910</v>
      </c>
      <c r="R10" s="34">
        <f t="shared" si="9"/>
        <v>8328</v>
      </c>
      <c r="S10" s="35" t="e">
        <f t="shared" si="5"/>
        <v>#VALUE!</v>
      </c>
      <c r="T10" s="35">
        <f t="shared" si="6"/>
        <v>1381.2331892411144</v>
      </c>
      <c r="U10" s="36">
        <v>20205315</v>
      </c>
      <c r="V10" s="37">
        <f t="shared" si="7"/>
        <v>-0.4306988037553485</v>
      </c>
      <c r="W10" s="38">
        <v>70674400</v>
      </c>
      <c r="X10" s="38">
        <v>51160</v>
      </c>
      <c r="Y10" s="35">
        <f t="shared" si="8"/>
        <v>1381.4386239249413</v>
      </c>
    </row>
    <row r="11" spans="1:25" ht="30" customHeight="1">
      <c r="A11" s="27">
        <v>8</v>
      </c>
      <c r="B11" s="28"/>
      <c r="C11" s="39" t="s">
        <v>34</v>
      </c>
      <c r="D11" s="30">
        <v>40591</v>
      </c>
      <c r="E11" s="31" t="s">
        <v>23</v>
      </c>
      <c r="F11" s="32">
        <v>17</v>
      </c>
      <c r="G11" s="32">
        <v>17</v>
      </c>
      <c r="H11" s="32">
        <v>1</v>
      </c>
      <c r="I11" s="40">
        <v>1378690</v>
      </c>
      <c r="J11" s="40">
        <v>1152</v>
      </c>
      <c r="K11" s="40">
        <v>2193815</v>
      </c>
      <c r="L11" s="40">
        <v>1809</v>
      </c>
      <c r="M11" s="40">
        <v>4348140</v>
      </c>
      <c r="N11" s="40">
        <v>3432</v>
      </c>
      <c r="O11" s="40">
        <v>3133920</v>
      </c>
      <c r="P11" s="40">
        <v>2528</v>
      </c>
      <c r="Q11" s="34">
        <f t="shared" si="9"/>
        <v>11054565</v>
      </c>
      <c r="R11" s="34">
        <f t="shared" si="9"/>
        <v>8921</v>
      </c>
      <c r="S11" s="35">
        <f t="shared" si="5"/>
        <v>524.7647058823529</v>
      </c>
      <c r="T11" s="35">
        <f t="shared" si="6"/>
        <v>1239.162089451855</v>
      </c>
      <c r="U11" s="36">
        <v>0</v>
      </c>
      <c r="V11" s="37">
        <f t="shared" si="7"/>
      </c>
      <c r="W11" s="41">
        <v>11424410</v>
      </c>
      <c r="X11" s="41">
        <v>9231</v>
      </c>
      <c r="Y11" s="35">
        <f t="shared" si="8"/>
        <v>1237.6134763297584</v>
      </c>
    </row>
    <row r="12" spans="1:25" ht="30" customHeight="1">
      <c r="A12" s="27">
        <v>9</v>
      </c>
      <c r="B12" s="28"/>
      <c r="C12" s="44" t="s">
        <v>35</v>
      </c>
      <c r="D12" s="30">
        <v>40570</v>
      </c>
      <c r="E12" s="31" t="s">
        <v>23</v>
      </c>
      <c r="F12" s="32">
        <v>28</v>
      </c>
      <c r="G12" s="32">
        <v>28</v>
      </c>
      <c r="H12" s="32">
        <v>4</v>
      </c>
      <c r="I12" s="45">
        <v>471110</v>
      </c>
      <c r="J12" s="45">
        <v>419</v>
      </c>
      <c r="K12" s="45">
        <v>1113940</v>
      </c>
      <c r="L12" s="45">
        <v>951</v>
      </c>
      <c r="M12" s="45">
        <v>2445560</v>
      </c>
      <c r="N12" s="45">
        <v>2033</v>
      </c>
      <c r="O12" s="45">
        <v>1285315</v>
      </c>
      <c r="P12" s="45">
        <v>1104</v>
      </c>
      <c r="Q12" s="34">
        <f t="shared" si="9"/>
        <v>5315925</v>
      </c>
      <c r="R12" s="34">
        <f t="shared" si="9"/>
        <v>4507</v>
      </c>
      <c r="S12" s="35">
        <f t="shared" si="5"/>
        <v>160.96428571428572</v>
      </c>
      <c r="T12" s="35">
        <f t="shared" si="6"/>
        <v>1179.4819170179721</v>
      </c>
      <c r="U12" s="36">
        <v>11414110</v>
      </c>
      <c r="V12" s="37">
        <f t="shared" si="7"/>
        <v>-0.5342672359036316</v>
      </c>
      <c r="W12" s="41">
        <v>76803475</v>
      </c>
      <c r="X12" s="41">
        <v>66524</v>
      </c>
      <c r="Y12" s="35">
        <f t="shared" si="8"/>
        <v>1154.5228038001324</v>
      </c>
    </row>
    <row r="13" spans="1:25" ht="30" customHeight="1">
      <c r="A13" s="27">
        <v>10</v>
      </c>
      <c r="B13" s="28"/>
      <c r="C13" s="44" t="s">
        <v>36</v>
      </c>
      <c r="D13" s="30">
        <v>40563</v>
      </c>
      <c r="E13" s="31" t="s">
        <v>26</v>
      </c>
      <c r="F13" s="32">
        <v>20</v>
      </c>
      <c r="G13" s="32" t="s">
        <v>21</v>
      </c>
      <c r="H13" s="32">
        <v>5</v>
      </c>
      <c r="I13" s="45">
        <v>424960</v>
      </c>
      <c r="J13" s="45">
        <v>334</v>
      </c>
      <c r="K13" s="45">
        <v>898580</v>
      </c>
      <c r="L13" s="45">
        <v>718</v>
      </c>
      <c r="M13" s="45">
        <v>2171110</v>
      </c>
      <c r="N13" s="45">
        <v>1744</v>
      </c>
      <c r="O13" s="45">
        <v>1039795</v>
      </c>
      <c r="P13" s="45">
        <v>825</v>
      </c>
      <c r="Q13" s="34">
        <f t="shared" si="9"/>
        <v>4534445</v>
      </c>
      <c r="R13" s="34">
        <f t="shared" si="9"/>
        <v>3621</v>
      </c>
      <c r="S13" s="35" t="e">
        <f t="shared" si="5"/>
        <v>#VALUE!</v>
      </c>
      <c r="T13" s="35">
        <f t="shared" si="6"/>
        <v>1252.2631869649267</v>
      </c>
      <c r="U13" s="36">
        <v>7587565</v>
      </c>
      <c r="V13" s="37">
        <f t="shared" si="7"/>
        <v>-0.4023846912678837</v>
      </c>
      <c r="W13" s="41">
        <v>72832895</v>
      </c>
      <c r="X13" s="41">
        <v>59932</v>
      </c>
      <c r="Y13" s="35">
        <f t="shared" si="8"/>
        <v>1215.2588767269572</v>
      </c>
    </row>
    <row r="14" spans="1:25" ht="17.25">
      <c r="A14" s="46"/>
      <c r="B14" s="47"/>
      <c r="C14" s="48"/>
      <c r="D14" s="49"/>
      <c r="E14" s="50"/>
      <c r="F14" s="51"/>
      <c r="G14" s="51"/>
      <c r="H14" s="51"/>
      <c r="I14" s="52"/>
      <c r="J14" s="52"/>
      <c r="K14" s="52"/>
      <c r="L14" s="52"/>
      <c r="M14" s="52"/>
      <c r="N14" s="52"/>
      <c r="O14" s="52"/>
      <c r="P14" s="52"/>
      <c r="Q14" s="53"/>
      <c r="R14" s="52"/>
      <c r="S14" s="54"/>
      <c r="T14" s="52"/>
      <c r="U14" s="52"/>
      <c r="V14" s="52"/>
      <c r="W14" s="52"/>
      <c r="X14" s="52"/>
      <c r="Y14" s="52"/>
    </row>
    <row r="15" spans="1:25" ht="13.5">
      <c r="A15" s="55"/>
      <c r="B15" s="56" t="s">
        <v>37</v>
      </c>
      <c r="C15" s="56"/>
      <c r="D15" s="56"/>
      <c r="E15" s="56"/>
      <c r="F15" s="57"/>
      <c r="G15" s="57">
        <f>SUM(G4:G14)</f>
        <v>72</v>
      </c>
      <c r="H15" s="58"/>
      <c r="I15" s="59"/>
      <c r="J15" s="60"/>
      <c r="K15" s="59"/>
      <c r="L15" s="60"/>
      <c r="M15" s="59"/>
      <c r="N15" s="60"/>
      <c r="O15" s="59"/>
      <c r="P15" s="60"/>
      <c r="Q15" s="61">
        <f>SUM(Q4:Q14)</f>
        <v>137457230</v>
      </c>
      <c r="R15" s="62">
        <f>SUM(R4:R14)</f>
        <v>112097</v>
      </c>
      <c r="S15" s="63">
        <f>R15/G15</f>
        <v>1556.9027777777778</v>
      </c>
      <c r="T15" s="64">
        <f>Q15/R15</f>
        <v>1226.2346895991864</v>
      </c>
      <c r="U15" s="61">
        <v>126940955</v>
      </c>
      <c r="V15" s="65">
        <f>IF(U15&lt;&gt;0,-(U15-Q15)/U15,"")</f>
        <v>0.08284383081882439</v>
      </c>
      <c r="W15" s="66"/>
      <c r="X15" s="67"/>
      <c r="Y15" s="68"/>
    </row>
    <row r="16" spans="1:25" ht="17.25" customHeight="1">
      <c r="A16" s="69"/>
      <c r="B16" s="70"/>
      <c r="C16" s="71" t="s">
        <v>38</v>
      </c>
      <c r="D16" s="71"/>
      <c r="E16" s="72"/>
      <c r="F16" s="73"/>
      <c r="G16" s="73"/>
      <c r="H16" s="71"/>
      <c r="I16" s="71"/>
      <c r="J16" s="71"/>
      <c r="K16" s="71"/>
      <c r="L16" s="71"/>
      <c r="M16" s="71"/>
      <c r="N16" s="71"/>
      <c r="O16" s="71"/>
      <c r="P16" s="71"/>
      <c r="Q16" s="74"/>
      <c r="R16" s="71"/>
      <c r="S16" s="71"/>
      <c r="T16" s="71"/>
      <c r="U16" s="75" t="s">
        <v>39</v>
      </c>
      <c r="V16" s="75"/>
      <c r="W16" s="75"/>
      <c r="X16" s="75"/>
      <c r="Y16" s="75"/>
    </row>
    <row r="17" spans="1:25" ht="17.25">
      <c r="A17" s="69"/>
      <c r="B17" s="70"/>
      <c r="C17" s="71"/>
      <c r="D17" s="71"/>
      <c r="E17" s="72"/>
      <c r="F17" s="73"/>
      <c r="G17" s="73"/>
      <c r="H17" s="71"/>
      <c r="I17" s="71"/>
      <c r="J17" s="71"/>
      <c r="K17" s="71"/>
      <c r="L17" s="71"/>
      <c r="M17" s="71"/>
      <c r="N17" s="71"/>
      <c r="O17" s="71"/>
      <c r="P17" s="71"/>
      <c r="Q17" s="74"/>
      <c r="R17" s="71"/>
      <c r="S17" s="71"/>
      <c r="T17" s="71"/>
      <c r="U17" s="75"/>
      <c r="V17" s="75"/>
      <c r="W17" s="75"/>
      <c r="X17" s="75"/>
      <c r="Y17" s="75"/>
    </row>
    <row r="18" spans="1:25" ht="17.25">
      <c r="A18" s="69"/>
      <c r="B18" s="70"/>
      <c r="C18" s="71"/>
      <c r="D18" s="71"/>
      <c r="E18" s="72"/>
      <c r="F18" s="73"/>
      <c r="G18" s="73"/>
      <c r="H18" s="71"/>
      <c r="I18" s="71"/>
      <c r="J18" s="71"/>
      <c r="K18" s="71"/>
      <c r="L18" s="71"/>
      <c r="M18" s="71"/>
      <c r="N18" s="71"/>
      <c r="O18" s="71"/>
      <c r="P18" s="71"/>
      <c r="Q18" s="74"/>
      <c r="R18" s="71"/>
      <c r="S18" s="71"/>
      <c r="T18" s="71"/>
      <c r="U18" s="75"/>
      <c r="V18" s="75"/>
      <c r="W18" s="75"/>
      <c r="X18" s="75"/>
      <c r="Y18" s="75"/>
    </row>
  </sheetData>
  <sheetProtection selectLockedCells="1" selectUnlockedCells="1"/>
  <mergeCells count="15"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P2"/>
    <mergeCell ref="Q2:T2"/>
    <mergeCell ref="U2:V2"/>
    <mergeCell ref="W2:Y2"/>
    <mergeCell ref="B15:E15"/>
    <mergeCell ref="U16:Y18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Michael Klimkiewicz</cp:lastModifiedBy>
  <cp:lastPrinted>2008-10-22T07:58:06Z</cp:lastPrinted>
  <dcterms:created xsi:type="dcterms:W3CDTF">2006-04-04T07:29:08Z</dcterms:created>
  <dcterms:modified xsi:type="dcterms:W3CDTF">2011-02-21T13:25:34Z</dcterms:modified>
  <cp:category/>
  <cp:version/>
  <cp:contentType/>
  <cp:contentStatus/>
  <cp:revision>1</cp:revision>
</cp:coreProperties>
</file>