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5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<sst xmlns="http://schemas.openxmlformats.org/spreadsheetml/2006/main" count="67" uniqueCount="41">
  <si>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</si>
  <si>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</si>
  <si>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</si>
  <si>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</si>
  <si>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</si>
  <si>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</si>
  <si>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</si>
  <si>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</si>
  <si>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</si>
  <si>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</si>
  <si>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</si>
  <si>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</si>
  <si>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</si>
  <si>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</si>
  <si>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</si>
  <si>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</si>
  <si>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</si>
  <si>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</si>
  <si>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</si>
  <si>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</si>
  <si>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</si>
  <si>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InterCom</t>
  </si>
  <si>
    <t>n/a</t>
  </si>
  <si>
    <t>Limitless</t>
  </si>
  <si>
    <t>ProVideo</t>
  </si>
  <si>
    <t>Adjustment Bureau</t>
  </si>
  <si>
    <t>UIP</t>
  </si>
  <si>
    <t>24+1</t>
  </si>
  <si>
    <t>Just Go With It</t>
  </si>
  <si>
    <t>28+2</t>
  </si>
  <si>
    <t>The Mechanic</t>
  </si>
  <si>
    <t>Forum Hungary</t>
  </si>
  <si>
    <t>Hall Pass</t>
  </si>
  <si>
    <t>Morning Glory</t>
  </si>
  <si>
    <t>19+1</t>
  </si>
  <si>
    <t>Sucker Punch</t>
  </si>
  <si>
    <t>26+2</t>
  </si>
  <si>
    <t>The King's Speech</t>
  </si>
  <si>
    <t>Budapest Film</t>
  </si>
  <si>
    <t>Battle: Los Angeles</t>
  </si>
  <si>
    <t>Yogi Bear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</si>
</sst>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4" fillId="25" borderId="26" xfId="0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3" fontId="34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 horizontal="right"/>
    </xf>
    <xf numFmtId="3" fontId="15" fillId="25" borderId="26" xfId="39" applyNumberFormat="1" applyFont="1" applyFill="1" applyBorder="1" applyAlignment="1">
      <alignment horizontal="right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402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018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7-10 APRIL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4" sqref="C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5.00390625" style="0" customWidth="1"/>
    <col min="4" max="4" width="13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2812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4" t="s">
        <v>0</v>
      </c>
      <c r="D2" s="76" t="s">
        <v>1</v>
      </c>
      <c r="E2" s="76" t="s">
        <v>2</v>
      </c>
      <c r="F2" s="80" t="s">
        <v>3</v>
      </c>
      <c r="G2" s="80" t="s">
        <v>4</v>
      </c>
      <c r="H2" s="80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4"/>
    </row>
    <row r="3" spans="1:25" ht="30" customHeight="1">
      <c r="A3" s="13"/>
      <c r="B3" s="14"/>
      <c r="C3" s="75"/>
      <c r="D3" s="77"/>
      <c r="E3" s="78"/>
      <c r="F3" s="81"/>
      <c r="G3" s="81"/>
      <c r="H3" s="8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4" t="s">
        <v>40</v>
      </c>
      <c r="D4" s="55">
        <v>40640</v>
      </c>
      <c r="E4" s="56" t="s">
        <v>21</v>
      </c>
      <c r="F4" s="57">
        <v>24</v>
      </c>
      <c r="G4" s="57" t="s">
        <v>22</v>
      </c>
      <c r="H4" s="57">
        <v>1</v>
      </c>
      <c r="I4" s="58">
        <v>1736380</v>
      </c>
      <c r="J4" s="58">
        <v>1282</v>
      </c>
      <c r="K4" s="58">
        <v>5504580</v>
      </c>
      <c r="L4" s="58">
        <v>4091</v>
      </c>
      <c r="M4" s="58">
        <v>23517525</v>
      </c>
      <c r="N4" s="58">
        <v>17276</v>
      </c>
      <c r="O4" s="58">
        <v>18910465</v>
      </c>
      <c r="P4" s="58">
        <v>14038</v>
      </c>
      <c r="Q4" s="59">
        <f aca="true" t="shared" si="0" ref="Q4:R13">+I4+K4+M4+O4</f>
        <v>49668950</v>
      </c>
      <c r="R4" s="59">
        <f t="shared" si="0"/>
        <v>36687</v>
      </c>
      <c r="S4" s="60" t="e">
        <f>IF(Q4&lt;&gt;0,R4/G4,"")</f>
        <v>#VALUE!</v>
      </c>
      <c r="T4" s="60">
        <f>IF(Q4&lt;&gt;0,Q4/R4,"")</f>
        <v>1353.856952053861</v>
      </c>
      <c r="U4" s="61">
        <v>8493300</v>
      </c>
      <c r="V4" s="62">
        <f>IF(U4&lt;&gt;0,-(U4-Q4)/U4,"")</f>
        <v>4.848015494566305</v>
      </c>
      <c r="W4" s="63">
        <v>58162250</v>
      </c>
      <c r="X4" s="63">
        <v>42377</v>
      </c>
      <c r="Y4" s="60">
        <f>W4/X4</f>
        <v>1372.4956934185998</v>
      </c>
    </row>
    <row r="5" spans="1:25" ht="30" customHeight="1">
      <c r="A5" s="40">
        <v>2</v>
      </c>
      <c r="B5" s="41"/>
      <c r="C5" s="64" t="s">
        <v>23</v>
      </c>
      <c r="D5" s="55">
        <v>40640</v>
      </c>
      <c r="E5" s="56" t="s">
        <v>24</v>
      </c>
      <c r="F5" s="57">
        <v>20</v>
      </c>
      <c r="G5" s="57" t="s">
        <v>22</v>
      </c>
      <c r="H5" s="57">
        <v>1</v>
      </c>
      <c r="I5" s="65">
        <v>2306770</v>
      </c>
      <c r="J5" s="65">
        <v>1889</v>
      </c>
      <c r="K5" s="65">
        <v>3755540</v>
      </c>
      <c r="L5" s="65">
        <v>3078</v>
      </c>
      <c r="M5" s="65">
        <v>6239400</v>
      </c>
      <c r="N5" s="65">
        <v>5053</v>
      </c>
      <c r="O5" s="65">
        <v>4152180</v>
      </c>
      <c r="P5" s="65">
        <v>3348</v>
      </c>
      <c r="Q5" s="59">
        <f t="shared" si="0"/>
        <v>16453890</v>
      </c>
      <c r="R5" s="59">
        <f t="shared" si="0"/>
        <v>13368</v>
      </c>
      <c r="S5" s="60" t="e">
        <f>IF(Q5&lt;&gt;0,R5/G5,"")</f>
        <v>#VALUE!</v>
      </c>
      <c r="T5" s="60">
        <f>IF(Q5&lt;&gt;0,Q5/R5,"")</f>
        <v>1230.8415619389586</v>
      </c>
      <c r="U5" s="61">
        <v>0</v>
      </c>
      <c r="V5" s="62">
        <f>IF(U5&lt;&gt;0,-(U5-Q5)/U5,"")</f>
      </c>
      <c r="W5" s="66">
        <v>16453890</v>
      </c>
      <c r="X5" s="66">
        <v>13368</v>
      </c>
      <c r="Y5" s="60">
        <f>W5/X5</f>
        <v>1230.8415619389586</v>
      </c>
    </row>
    <row r="6" spans="1:25" ht="30" customHeight="1">
      <c r="A6" s="40">
        <v>3</v>
      </c>
      <c r="B6" s="41"/>
      <c r="C6" s="67" t="s">
        <v>25</v>
      </c>
      <c r="D6" s="55">
        <v>40633</v>
      </c>
      <c r="E6" s="56" t="s">
        <v>26</v>
      </c>
      <c r="F6" s="57" t="s">
        <v>27</v>
      </c>
      <c r="G6" s="57">
        <v>25</v>
      </c>
      <c r="H6" s="57">
        <v>2</v>
      </c>
      <c r="I6" s="68">
        <v>1245920</v>
      </c>
      <c r="J6" s="68">
        <v>1026</v>
      </c>
      <c r="K6" s="68">
        <v>2592630</v>
      </c>
      <c r="L6" s="68">
        <v>2153</v>
      </c>
      <c r="M6" s="68">
        <v>5180360</v>
      </c>
      <c r="N6" s="68">
        <v>4214</v>
      </c>
      <c r="O6" s="68">
        <v>2980950</v>
      </c>
      <c r="P6" s="68">
        <v>2404</v>
      </c>
      <c r="Q6" s="59">
        <f t="shared" si="0"/>
        <v>11999860</v>
      </c>
      <c r="R6" s="59">
        <f t="shared" si="0"/>
        <v>9797</v>
      </c>
      <c r="S6" s="60">
        <f>IF(Q6&lt;&gt;0,R6/G6,"")</f>
        <v>391.88</v>
      </c>
      <c r="T6" s="60">
        <f>IF(Q6&lt;&gt;0,Q6/R6,"")</f>
        <v>1224.850464427886</v>
      </c>
      <c r="U6" s="61">
        <v>18207350</v>
      </c>
      <c r="V6" s="62">
        <f>IF(U6&lt;&gt;0,-(U6-Q6)/U6,"")</f>
        <v>-0.340933194561537</v>
      </c>
      <c r="W6" s="48">
        <v>35577415</v>
      </c>
      <c r="X6" s="48">
        <v>29713</v>
      </c>
      <c r="Y6" s="60">
        <f>W6/X6</f>
        <v>1197.3686601824118</v>
      </c>
    </row>
    <row r="7" spans="1:25" ht="30" customHeight="1">
      <c r="A7" s="40">
        <v>4</v>
      </c>
      <c r="B7" s="41"/>
      <c r="C7" s="64" t="s">
        <v>28</v>
      </c>
      <c r="D7" s="55">
        <v>40247</v>
      </c>
      <c r="E7" s="56" t="s">
        <v>21</v>
      </c>
      <c r="F7" s="57" t="s">
        <v>29</v>
      </c>
      <c r="G7" s="57" t="s">
        <v>22</v>
      </c>
      <c r="H7" s="57">
        <v>5</v>
      </c>
      <c r="I7" s="58">
        <v>819320</v>
      </c>
      <c r="J7" s="58">
        <v>733</v>
      </c>
      <c r="K7" s="58">
        <v>2419000</v>
      </c>
      <c r="L7" s="58">
        <v>2078</v>
      </c>
      <c r="M7" s="58">
        <v>4832510</v>
      </c>
      <c r="N7" s="58">
        <v>4095</v>
      </c>
      <c r="O7" s="58">
        <v>2843980</v>
      </c>
      <c r="P7" s="58">
        <v>2355</v>
      </c>
      <c r="Q7" s="59">
        <f t="shared" si="0"/>
        <v>10914810</v>
      </c>
      <c r="R7" s="59">
        <f t="shared" si="0"/>
        <v>9261</v>
      </c>
      <c r="S7" s="60" t="e">
        <f>IF(Q7&lt;&gt;0,R7/G7,"")</f>
        <v>#VALUE!</v>
      </c>
      <c r="T7" s="60">
        <f>IF(Q7&lt;&gt;0,Q7/R7,"")</f>
        <v>1178.5779073534175</v>
      </c>
      <c r="U7" s="61">
        <v>12478665</v>
      </c>
      <c r="V7" s="62">
        <f>IF(U7&lt;&gt;0,-(U7-Q7)/U7,"")</f>
        <v>-0.12532230010181378</v>
      </c>
      <c r="W7" s="63">
        <v>151627947</v>
      </c>
      <c r="X7" s="63">
        <v>130811</v>
      </c>
      <c r="Y7" s="60">
        <f>W7/X7</f>
        <v>1159.1375878175384</v>
      </c>
    </row>
    <row r="8" spans="1:25" ht="30" customHeight="1">
      <c r="A8" s="40">
        <v>5</v>
      </c>
      <c r="B8" s="41"/>
      <c r="C8" s="64" t="s">
        <v>30</v>
      </c>
      <c r="D8" s="55">
        <v>40640</v>
      </c>
      <c r="E8" s="56" t="s">
        <v>31</v>
      </c>
      <c r="F8" s="57">
        <v>12</v>
      </c>
      <c r="G8" s="57" t="s">
        <v>22</v>
      </c>
      <c r="H8" s="57">
        <v>1</v>
      </c>
      <c r="I8" s="68">
        <v>917280</v>
      </c>
      <c r="J8" s="68">
        <v>732</v>
      </c>
      <c r="K8" s="68">
        <v>1597100</v>
      </c>
      <c r="L8" s="68">
        <v>1244</v>
      </c>
      <c r="M8" s="68">
        <v>3164260</v>
      </c>
      <c r="N8" s="68">
        <v>2478</v>
      </c>
      <c r="O8" s="68">
        <v>2102380</v>
      </c>
      <c r="P8" s="68">
        <v>1649</v>
      </c>
      <c r="Q8" s="59">
        <f t="shared" si="0"/>
        <v>7781020</v>
      </c>
      <c r="R8" s="59">
        <f t="shared" si="0"/>
        <v>6103</v>
      </c>
      <c r="S8" s="60" t="e">
        <f aca="true" t="shared" si="1" ref="S8:S13">IF(Q8&lt;&gt;0,R8/G8,"")</f>
        <v>#VALUE!</v>
      </c>
      <c r="T8" s="60">
        <f aca="true" t="shared" si="2" ref="T8:T13">IF(Q8&lt;&gt;0,Q8/R8,"")</f>
        <v>1274.9500245780764</v>
      </c>
      <c r="U8" s="61">
        <v>0</v>
      </c>
      <c r="V8" s="62">
        <f aca="true" t="shared" si="3" ref="V8:V13">IF(U8&lt;&gt;0,-(U8-Q8)/U8,"")</f>
      </c>
      <c r="W8" s="48">
        <v>7781020</v>
      </c>
      <c r="X8" s="48">
        <v>6103</v>
      </c>
      <c r="Y8" s="60">
        <f aca="true" t="shared" si="4" ref="Y8:Y13">W8/X8</f>
        <v>1274.9500245780764</v>
      </c>
    </row>
    <row r="9" spans="1:25" ht="30" customHeight="1">
      <c r="A9" s="40">
        <v>6</v>
      </c>
      <c r="B9" s="41"/>
      <c r="C9" s="64" t="s">
        <v>32</v>
      </c>
      <c r="D9" s="55">
        <v>40605</v>
      </c>
      <c r="E9" s="56" t="s">
        <v>21</v>
      </c>
      <c r="F9" s="57" t="s">
        <v>29</v>
      </c>
      <c r="G9" s="57" t="s">
        <v>22</v>
      </c>
      <c r="H9" s="57">
        <v>6</v>
      </c>
      <c r="I9" s="58">
        <v>368150</v>
      </c>
      <c r="J9" s="58">
        <v>327</v>
      </c>
      <c r="K9" s="58">
        <v>1046890</v>
      </c>
      <c r="L9" s="58">
        <v>894</v>
      </c>
      <c r="M9" s="58">
        <v>2179880</v>
      </c>
      <c r="N9" s="58">
        <v>1823</v>
      </c>
      <c r="O9" s="58">
        <v>1195270</v>
      </c>
      <c r="P9" s="58">
        <v>988</v>
      </c>
      <c r="Q9" s="59">
        <f t="shared" si="0"/>
        <v>4790190</v>
      </c>
      <c r="R9" s="59">
        <f t="shared" si="0"/>
        <v>4032</v>
      </c>
      <c r="S9" s="60" t="e">
        <f t="shared" si="1"/>
        <v>#VALUE!</v>
      </c>
      <c r="T9" s="60">
        <f t="shared" si="2"/>
        <v>1188.0431547619048</v>
      </c>
      <c r="U9" s="61">
        <v>6004060</v>
      </c>
      <c r="V9" s="62">
        <f t="shared" si="3"/>
        <v>-0.20217486167693194</v>
      </c>
      <c r="W9" s="63">
        <v>89765704</v>
      </c>
      <c r="X9" s="63">
        <v>76867</v>
      </c>
      <c r="Y9" s="60">
        <f t="shared" si="4"/>
        <v>1167.8054821965213</v>
      </c>
    </row>
    <row r="10" spans="1:25" ht="30" customHeight="1">
      <c r="A10" s="40">
        <v>7</v>
      </c>
      <c r="B10" s="41"/>
      <c r="C10" s="54" t="s">
        <v>35</v>
      </c>
      <c r="D10" s="55">
        <v>40626</v>
      </c>
      <c r="E10" s="56" t="s">
        <v>21</v>
      </c>
      <c r="F10" s="57" t="s">
        <v>36</v>
      </c>
      <c r="G10" s="57" t="s">
        <v>22</v>
      </c>
      <c r="H10" s="57">
        <v>3</v>
      </c>
      <c r="I10" s="58">
        <v>443030</v>
      </c>
      <c r="J10" s="58">
        <v>392</v>
      </c>
      <c r="K10" s="58">
        <v>818800</v>
      </c>
      <c r="L10" s="58">
        <v>740</v>
      </c>
      <c r="M10" s="58">
        <v>1990830</v>
      </c>
      <c r="N10" s="58">
        <v>1765</v>
      </c>
      <c r="O10" s="58">
        <v>1066490</v>
      </c>
      <c r="P10" s="58">
        <v>918</v>
      </c>
      <c r="Q10" s="59">
        <f t="shared" si="0"/>
        <v>4319150</v>
      </c>
      <c r="R10" s="59">
        <f t="shared" si="0"/>
        <v>3815</v>
      </c>
      <c r="S10" s="60" t="e">
        <f t="shared" si="1"/>
        <v>#VALUE!</v>
      </c>
      <c r="T10" s="60">
        <f t="shared" si="2"/>
        <v>1132.1494102228048</v>
      </c>
      <c r="U10" s="61">
        <v>7123610</v>
      </c>
      <c r="V10" s="62">
        <f t="shared" si="3"/>
        <v>-0.3936852242051432</v>
      </c>
      <c r="W10" s="63">
        <v>31773270</v>
      </c>
      <c r="X10" s="63">
        <v>28729</v>
      </c>
      <c r="Y10" s="60">
        <f t="shared" si="4"/>
        <v>1105.965052734171</v>
      </c>
    </row>
    <row r="11" spans="1:25" ht="30" customHeight="1">
      <c r="A11" s="40">
        <v>8</v>
      </c>
      <c r="B11" s="41"/>
      <c r="C11" s="67" t="s">
        <v>33</v>
      </c>
      <c r="D11" s="55">
        <v>40626</v>
      </c>
      <c r="E11" s="56" t="s">
        <v>26</v>
      </c>
      <c r="F11" s="57" t="s">
        <v>34</v>
      </c>
      <c r="G11" s="57">
        <v>20</v>
      </c>
      <c r="H11" s="57">
        <v>3</v>
      </c>
      <c r="I11" s="68">
        <v>402950</v>
      </c>
      <c r="J11" s="68">
        <v>318</v>
      </c>
      <c r="K11" s="68">
        <v>874310</v>
      </c>
      <c r="L11" s="68">
        <v>695</v>
      </c>
      <c r="M11" s="68">
        <v>1643760</v>
      </c>
      <c r="N11" s="68">
        <v>1307</v>
      </c>
      <c r="O11" s="68">
        <v>921950</v>
      </c>
      <c r="P11" s="68">
        <v>752</v>
      </c>
      <c r="Q11" s="59">
        <f t="shared" si="0"/>
        <v>3842970</v>
      </c>
      <c r="R11" s="59">
        <f t="shared" si="0"/>
        <v>3072</v>
      </c>
      <c r="S11" s="60">
        <f t="shared" si="1"/>
        <v>153.6</v>
      </c>
      <c r="T11" s="60">
        <f t="shared" si="2"/>
        <v>1250.966796875</v>
      </c>
      <c r="U11" s="61">
        <v>6665750</v>
      </c>
      <c r="V11" s="62">
        <f t="shared" si="3"/>
        <v>-0.4234752278438285</v>
      </c>
      <c r="W11" s="48">
        <v>28311755</v>
      </c>
      <c r="X11" s="48">
        <v>23469</v>
      </c>
      <c r="Y11" s="60">
        <f t="shared" si="4"/>
        <v>1206.3468831224168</v>
      </c>
    </row>
    <row r="12" spans="1:25" ht="30" customHeight="1">
      <c r="A12" s="40">
        <v>9</v>
      </c>
      <c r="B12" s="41"/>
      <c r="C12" s="64" t="s">
        <v>37</v>
      </c>
      <c r="D12" s="55">
        <v>40577</v>
      </c>
      <c r="E12" s="56" t="s">
        <v>38</v>
      </c>
      <c r="F12" s="57">
        <v>12</v>
      </c>
      <c r="G12" s="57" t="s">
        <v>22</v>
      </c>
      <c r="H12" s="57">
        <v>10</v>
      </c>
      <c r="I12" s="69">
        <v>358940</v>
      </c>
      <c r="J12" s="69">
        <v>311</v>
      </c>
      <c r="K12" s="69">
        <v>782290</v>
      </c>
      <c r="L12" s="69">
        <v>662</v>
      </c>
      <c r="M12" s="69">
        <v>1742220</v>
      </c>
      <c r="N12" s="69">
        <v>1428</v>
      </c>
      <c r="O12" s="69">
        <v>842450</v>
      </c>
      <c r="P12" s="69">
        <v>735</v>
      </c>
      <c r="Q12" s="59">
        <f t="shared" si="0"/>
        <v>3725900</v>
      </c>
      <c r="R12" s="59">
        <f t="shared" si="0"/>
        <v>3136</v>
      </c>
      <c r="S12" s="60" t="e">
        <f t="shared" si="1"/>
        <v>#VALUE!</v>
      </c>
      <c r="T12" s="60">
        <f t="shared" si="2"/>
        <v>1188.1058673469388</v>
      </c>
      <c r="U12" s="61">
        <v>4095230</v>
      </c>
      <c r="V12" s="62">
        <f t="shared" si="3"/>
        <v>-0.09018541083162607</v>
      </c>
      <c r="W12" s="70">
        <v>168649230</v>
      </c>
      <c r="X12" s="70">
        <v>144756</v>
      </c>
      <c r="Y12" s="60">
        <f t="shared" si="4"/>
        <v>1165.0586504186356</v>
      </c>
    </row>
    <row r="13" spans="1:25" ht="30" customHeight="1">
      <c r="A13" s="40">
        <v>10</v>
      </c>
      <c r="B13" s="41"/>
      <c r="C13" s="67" t="s">
        <v>39</v>
      </c>
      <c r="D13" s="55">
        <v>40619</v>
      </c>
      <c r="E13" s="56" t="s">
        <v>21</v>
      </c>
      <c r="F13" s="57" t="s">
        <v>29</v>
      </c>
      <c r="G13" s="57" t="s">
        <v>22</v>
      </c>
      <c r="H13" s="57">
        <v>4</v>
      </c>
      <c r="I13" s="58">
        <v>329130</v>
      </c>
      <c r="J13" s="58">
        <v>284</v>
      </c>
      <c r="K13" s="58">
        <v>634720</v>
      </c>
      <c r="L13" s="58">
        <v>556</v>
      </c>
      <c r="M13" s="58">
        <v>1653145</v>
      </c>
      <c r="N13" s="58">
        <v>1390</v>
      </c>
      <c r="O13" s="58">
        <v>880660</v>
      </c>
      <c r="P13" s="58">
        <v>724</v>
      </c>
      <c r="Q13" s="59">
        <f t="shared" si="0"/>
        <v>3497655</v>
      </c>
      <c r="R13" s="59">
        <f t="shared" si="0"/>
        <v>2954</v>
      </c>
      <c r="S13" s="60" t="e">
        <f t="shared" si="1"/>
        <v>#VALUE!</v>
      </c>
      <c r="T13" s="60">
        <f t="shared" si="2"/>
        <v>1184.0402843601896</v>
      </c>
      <c r="U13" s="61">
        <v>5697930</v>
      </c>
      <c r="V13" s="62">
        <f t="shared" si="3"/>
        <v>-0.38615339254782</v>
      </c>
      <c r="W13" s="63">
        <v>69598319</v>
      </c>
      <c r="X13" s="63">
        <v>59240</v>
      </c>
      <c r="Y13" s="60">
        <f t="shared" si="4"/>
        <v>1174.8534604996623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1" t="s">
        <v>17</v>
      </c>
      <c r="C15" s="72"/>
      <c r="D15" s="72"/>
      <c r="E15" s="73"/>
      <c r="F15" s="23"/>
      <c r="G15" s="23">
        <f>SUM(G4:G14)</f>
        <v>45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116994395</v>
      </c>
      <c r="R15" s="27">
        <f>SUM(R4:R14)</f>
        <v>92225</v>
      </c>
      <c r="S15" s="28">
        <f>R15/G15</f>
        <v>2049.4444444444443</v>
      </c>
      <c r="T15" s="49">
        <f>Q15/R15</f>
        <v>1268.5757115749525</v>
      </c>
      <c r="U15" s="39">
        <v>76437045</v>
      </c>
      <c r="V15" s="38">
        <f>IF(U15&lt;&gt;0,-(U15-Q15)/U15,"")</f>
        <v>0.5305980889240289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2" t="s">
        <v>19</v>
      </c>
      <c r="V16" s="82"/>
      <c r="W16" s="82"/>
      <c r="X16" s="82"/>
      <c r="Y16" s="8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3"/>
      <c r="V17" s="83"/>
      <c r="W17" s="83"/>
      <c r="X17" s="83"/>
      <c r="Y17" s="8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3"/>
      <c r="V18" s="83"/>
      <c r="W18" s="83"/>
      <c r="X18" s="83"/>
      <c r="Y18" s="83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2011-04-11T14:34:22Z</dcterms:modified>
  <cp:category/>
  <cp:version/>
  <cp:contentType/>
  <cp:contentStatus/>
</cp:coreProperties>
</file>