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5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<sst xmlns="http://schemas.openxmlformats.org/spreadsheetml/2006/main" count="67" uniqueCount="43">
  <si>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</si>
  <si>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</si>
  <si>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</si>
  <si>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</si>
  <si>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</si>
  <si>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</si>
  <si>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</si>
  <si>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</si>
  <si>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</si>
  <si>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</si>
  <si>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</si>
  <si>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</si>
  <si>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</si>
  <si>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</si>
  <si>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</si>
  <si>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</si>
  <si>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</si>
  <si>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</si>
  <si>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</si>
  <si>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</si>
  <si>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</si>
  <si>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Immortals</t>
  </si>
  <si>
    <t>Provideo</t>
  </si>
  <si>
    <t>n/a</t>
  </si>
  <si>
    <t>Tower Heist</t>
  </si>
  <si>
    <t>UIP</t>
  </si>
  <si>
    <t>27+1</t>
  </si>
  <si>
    <t>In Time</t>
  </si>
  <si>
    <t>InterCom</t>
  </si>
  <si>
    <t>31+1</t>
  </si>
  <si>
    <t>The Adventures of Tintin: The Secret of the Unicorn</t>
  </si>
  <si>
    <t>23+23+1+1</t>
  </si>
  <si>
    <t>Midnight in Paris</t>
  </si>
  <si>
    <t>Budapest Film</t>
  </si>
  <si>
    <t>Spy Kids 4</t>
  </si>
  <si>
    <t>Forum Hungary</t>
  </si>
  <si>
    <t>Dolphin Tale</t>
  </si>
  <si>
    <t>25+1+2</t>
  </si>
  <si>
    <t>Contagion</t>
  </si>
  <si>
    <t>30+2</t>
  </si>
  <si>
    <t>Paranormal Activity 3</t>
  </si>
  <si>
    <t>Real Steel</t>
  </si>
  <si>
    <t>28+1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</si>
</sst>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2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52" applyNumberFormat="1" applyFont="1" applyFill="1" applyBorder="1" applyAlignment="1" applyProtection="1">
      <alignment horizontal="right"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4" fillId="34" borderId="26" xfId="0" applyNumberFormat="1" applyFont="1" applyFill="1" applyBorder="1" applyAlignment="1" applyProtection="1">
      <alignment vertical="center"/>
      <protection locked="0"/>
    </xf>
    <xf numFmtId="197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42" applyNumberFormat="1" applyFont="1" applyFill="1" applyBorder="1" applyAlignment="1" applyProtection="1">
      <alignment horizontal="right"/>
      <protection/>
    </xf>
    <xf numFmtId="3" fontId="14" fillId="34" borderId="26" xfId="5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52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/>
    </xf>
    <xf numFmtId="0" fontId="14" fillId="34" borderId="26" xfId="0" applyFont="1" applyFill="1" applyBorder="1" applyAlignment="1">
      <alignment vertical="center"/>
    </xf>
    <xf numFmtId="198" fontId="14" fillId="0" borderId="26" xfId="42" applyNumberFormat="1" applyFont="1" applyFill="1" applyBorder="1" applyAlignment="1">
      <alignment/>
    </xf>
    <xf numFmtId="198" fontId="15" fillId="0" borderId="26" xfId="42" applyNumberFormat="1" applyFont="1" applyBorder="1" applyAlignment="1">
      <alignment/>
    </xf>
    <xf numFmtId="3" fontId="14" fillId="34" borderId="26" xfId="43" applyNumberFormat="1" applyFont="1" applyFill="1" applyBorder="1" applyAlignment="1">
      <alignment horizontal="right"/>
    </xf>
    <xf numFmtId="3" fontId="55" fillId="34" borderId="26" xfId="0" applyNumberFormat="1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8595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4306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NOVEMBER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M23" sqref="M23:N2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2.8515625" style="0" customWidth="1"/>
    <col min="4" max="4" width="12.7109375" style="0" customWidth="1"/>
    <col min="5" max="5" width="16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4"/>
      <c r="S1" s="4"/>
      <c r="T1" s="4"/>
      <c r="U1" s="7"/>
      <c r="V1" s="4"/>
      <c r="W1" s="8"/>
      <c r="X1" s="8"/>
      <c r="Y1" s="9"/>
    </row>
    <row r="2" spans="1:25" ht="18">
      <c r="A2" s="10"/>
      <c r="B2" s="11"/>
      <c r="C2" s="76" t="s">
        <v>0</v>
      </c>
      <c r="D2" s="78" t="s">
        <v>1</v>
      </c>
      <c r="E2" s="78" t="s">
        <v>2</v>
      </c>
      <c r="F2" s="81" t="s">
        <v>3</v>
      </c>
      <c r="G2" s="81" t="s">
        <v>4</v>
      </c>
      <c r="H2" s="81" t="s">
        <v>5</v>
      </c>
      <c r="I2" s="69" t="s">
        <v>18</v>
      </c>
      <c r="J2" s="69"/>
      <c r="K2" s="69" t="s">
        <v>6</v>
      </c>
      <c r="L2" s="69"/>
      <c r="M2" s="69" t="s">
        <v>7</v>
      </c>
      <c r="N2" s="69"/>
      <c r="O2" s="69" t="s">
        <v>8</v>
      </c>
      <c r="P2" s="69"/>
      <c r="Q2" s="69" t="s">
        <v>9</v>
      </c>
      <c r="R2" s="69"/>
      <c r="S2" s="69"/>
      <c r="T2" s="69"/>
      <c r="U2" s="69" t="s">
        <v>10</v>
      </c>
      <c r="V2" s="69"/>
      <c r="W2" s="69" t="s">
        <v>11</v>
      </c>
      <c r="X2" s="69"/>
      <c r="Y2" s="72"/>
    </row>
    <row r="3" spans="1:25" ht="30" customHeight="1">
      <c r="A3" s="12"/>
      <c r="B3" s="13"/>
      <c r="C3" s="77"/>
      <c r="D3" s="79"/>
      <c r="E3" s="80"/>
      <c r="F3" s="82"/>
      <c r="G3" s="82"/>
      <c r="H3" s="82"/>
      <c r="I3" s="14" t="s">
        <v>12</v>
      </c>
      <c r="J3" s="14" t="s">
        <v>13</v>
      </c>
      <c r="K3" s="14" t="s">
        <v>12</v>
      </c>
      <c r="L3" s="14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4" t="s">
        <v>15</v>
      </c>
      <c r="U3" s="45" t="s">
        <v>12</v>
      </c>
      <c r="V3" s="46" t="s">
        <v>16</v>
      </c>
      <c r="W3" s="42" t="s">
        <v>12</v>
      </c>
      <c r="X3" s="42" t="s">
        <v>13</v>
      </c>
      <c r="Y3" s="44" t="s">
        <v>15</v>
      </c>
    </row>
    <row r="4" spans="1:25" ht="30" customHeight="1">
      <c r="A4" s="39">
        <v>1</v>
      </c>
      <c r="B4" s="40"/>
      <c r="C4" s="54" t="s">
        <v>21</v>
      </c>
      <c r="D4" s="55">
        <v>40857</v>
      </c>
      <c r="E4" s="56" t="s">
        <v>22</v>
      </c>
      <c r="F4" s="57">
        <v>34</v>
      </c>
      <c r="G4" s="57" t="s">
        <v>23</v>
      </c>
      <c r="H4" s="57">
        <v>1</v>
      </c>
      <c r="I4" s="58">
        <v>4925517</v>
      </c>
      <c r="J4" s="58">
        <v>3295</v>
      </c>
      <c r="K4" s="58">
        <v>8275329</v>
      </c>
      <c r="L4" s="58">
        <v>5627</v>
      </c>
      <c r="M4" s="58">
        <v>15832968</v>
      </c>
      <c r="N4" s="58">
        <v>10653</v>
      </c>
      <c r="O4" s="58">
        <v>12092942</v>
      </c>
      <c r="P4" s="58">
        <v>8030</v>
      </c>
      <c r="Q4" s="59">
        <f>+I4+K4+M4+O4</f>
        <v>41126756</v>
      </c>
      <c r="R4" s="59">
        <f>+J4+L4+N4+P4</f>
        <v>27605</v>
      </c>
      <c r="S4" s="60" t="e">
        <f>IF(Q4&lt;&gt;0,R4/G4,"")</f>
        <v>#VALUE!</v>
      </c>
      <c r="T4" s="60">
        <f>IF(Q4&lt;&gt;0,Q4/R4,"")</f>
        <v>1489.8299583408802</v>
      </c>
      <c r="U4" s="61">
        <v>0</v>
      </c>
      <c r="V4" s="62">
        <f>IF(U4&lt;&gt;0,-(U4-Q4)/U4,"")</f>
      </c>
      <c r="W4" s="61">
        <v>41126756</v>
      </c>
      <c r="X4" s="61">
        <v>27605</v>
      </c>
      <c r="Y4" s="49">
        <f>W4/X4</f>
        <v>1489.8299583408802</v>
      </c>
    </row>
    <row r="5" spans="1:25" ht="30" customHeight="1">
      <c r="A5" s="39">
        <v>2</v>
      </c>
      <c r="B5" s="40"/>
      <c r="C5" s="54" t="s">
        <v>24</v>
      </c>
      <c r="D5" s="55">
        <v>40857</v>
      </c>
      <c r="E5" s="56" t="s">
        <v>25</v>
      </c>
      <c r="F5" s="57" t="s">
        <v>26</v>
      </c>
      <c r="G5" s="57">
        <v>14</v>
      </c>
      <c r="H5" s="57">
        <v>1</v>
      </c>
      <c r="I5" s="63">
        <v>2716450</v>
      </c>
      <c r="J5" s="63">
        <v>2190</v>
      </c>
      <c r="K5" s="63">
        <v>5201845</v>
      </c>
      <c r="L5" s="63">
        <v>4182</v>
      </c>
      <c r="M5" s="63">
        <v>11697060</v>
      </c>
      <c r="N5" s="63">
        <v>9477</v>
      </c>
      <c r="O5" s="63">
        <v>8013660</v>
      </c>
      <c r="P5" s="63">
        <v>6433</v>
      </c>
      <c r="Q5" s="59">
        <f aca="true" t="shared" si="0" ref="Q5:R13">+I5+K5+M5+O5</f>
        <v>27629015</v>
      </c>
      <c r="R5" s="59">
        <f t="shared" si="0"/>
        <v>22282</v>
      </c>
      <c r="S5" s="60">
        <f aca="true" t="shared" si="1" ref="S5:S13">IF(Q5&lt;&gt;0,R5/G5,"")</f>
        <v>1591.5714285714287</v>
      </c>
      <c r="T5" s="60">
        <f aca="true" t="shared" si="2" ref="T5:T13">IF(Q5&lt;&gt;0,Q5/R5,"")</f>
        <v>1239.9701552822905</v>
      </c>
      <c r="U5" s="61">
        <v>0</v>
      </c>
      <c r="V5" s="62">
        <f aca="true" t="shared" si="3" ref="V5:V13">IF(U5&lt;&gt;0,-(U5-Q5)/U5,"")</f>
      </c>
      <c r="W5" s="47">
        <v>27629015</v>
      </c>
      <c r="X5" s="47">
        <v>22282</v>
      </c>
      <c r="Y5" s="49">
        <f aca="true" t="shared" si="4" ref="Y5:Y13">W5/X5</f>
        <v>1239.9701552822905</v>
      </c>
    </row>
    <row r="6" spans="1:25" ht="30" customHeight="1">
      <c r="A6" s="39">
        <v>3</v>
      </c>
      <c r="B6" s="40"/>
      <c r="C6" s="64" t="s">
        <v>27</v>
      </c>
      <c r="D6" s="55">
        <v>40843</v>
      </c>
      <c r="E6" s="56" t="s">
        <v>28</v>
      </c>
      <c r="F6" s="57" t="s">
        <v>29</v>
      </c>
      <c r="G6" s="57" t="s">
        <v>23</v>
      </c>
      <c r="H6" s="57">
        <v>3</v>
      </c>
      <c r="I6" s="65">
        <v>2312030</v>
      </c>
      <c r="J6" s="65">
        <v>1947</v>
      </c>
      <c r="K6" s="65">
        <v>4898960</v>
      </c>
      <c r="L6" s="65">
        <v>4124</v>
      </c>
      <c r="M6" s="65">
        <v>8626610</v>
      </c>
      <c r="N6" s="65">
        <v>7099</v>
      </c>
      <c r="O6" s="65">
        <v>5442460</v>
      </c>
      <c r="P6" s="65">
        <v>4358</v>
      </c>
      <c r="Q6" s="59">
        <f t="shared" si="0"/>
        <v>21280060</v>
      </c>
      <c r="R6" s="59">
        <f t="shared" si="0"/>
        <v>17528</v>
      </c>
      <c r="S6" s="60" t="e">
        <f t="shared" si="1"/>
        <v>#VALUE!</v>
      </c>
      <c r="T6" s="60">
        <f t="shared" si="2"/>
        <v>1214.0609310816978</v>
      </c>
      <c r="U6" s="61">
        <v>41285083</v>
      </c>
      <c r="V6" s="62">
        <f t="shared" si="3"/>
        <v>-0.484558139316324</v>
      </c>
      <c r="W6" s="66">
        <v>156643068</v>
      </c>
      <c r="X6" s="66">
        <v>130359</v>
      </c>
      <c r="Y6" s="49">
        <f t="shared" si="4"/>
        <v>1201.62833406209</v>
      </c>
    </row>
    <row r="7" spans="1:25" ht="30" customHeight="1">
      <c r="A7" s="39">
        <v>4</v>
      </c>
      <c r="B7" s="40"/>
      <c r="C7" s="64" t="s">
        <v>30</v>
      </c>
      <c r="D7" s="55">
        <v>40850</v>
      </c>
      <c r="E7" s="56" t="s">
        <v>28</v>
      </c>
      <c r="F7" s="57" t="s">
        <v>31</v>
      </c>
      <c r="G7" s="57" t="s">
        <v>23</v>
      </c>
      <c r="H7" s="57">
        <v>2</v>
      </c>
      <c r="I7" s="65">
        <v>523180</v>
      </c>
      <c r="J7" s="65">
        <v>375</v>
      </c>
      <c r="K7" s="65">
        <v>1352430</v>
      </c>
      <c r="L7" s="65">
        <v>984</v>
      </c>
      <c r="M7" s="65">
        <v>5095090</v>
      </c>
      <c r="N7" s="65">
        <v>3785</v>
      </c>
      <c r="O7" s="65">
        <v>4301984</v>
      </c>
      <c r="P7" s="65">
        <v>3204</v>
      </c>
      <c r="Q7" s="59">
        <f t="shared" si="0"/>
        <v>11272684</v>
      </c>
      <c r="R7" s="59">
        <f t="shared" si="0"/>
        <v>8348</v>
      </c>
      <c r="S7" s="60" t="e">
        <f t="shared" si="1"/>
        <v>#VALUE!</v>
      </c>
      <c r="T7" s="60">
        <f t="shared" si="2"/>
        <v>1350.345471969334</v>
      </c>
      <c r="U7" s="61">
        <v>24471665</v>
      </c>
      <c r="V7" s="62">
        <f t="shared" si="3"/>
        <v>-0.5393577020607302</v>
      </c>
      <c r="W7" s="66">
        <v>38584769</v>
      </c>
      <c r="X7" s="66">
        <v>28698</v>
      </c>
      <c r="Y7" s="49">
        <f t="shared" si="4"/>
        <v>1344.5107324552234</v>
      </c>
    </row>
    <row r="8" spans="1:25" ht="30" customHeight="1">
      <c r="A8" s="39">
        <v>5</v>
      </c>
      <c r="B8" s="40"/>
      <c r="C8" s="54" t="s">
        <v>32</v>
      </c>
      <c r="D8" s="55">
        <v>40857</v>
      </c>
      <c r="E8" s="56" t="s">
        <v>33</v>
      </c>
      <c r="F8" s="57">
        <v>22</v>
      </c>
      <c r="G8" s="57" t="s">
        <v>23</v>
      </c>
      <c r="H8" s="57">
        <v>1</v>
      </c>
      <c r="I8" s="67">
        <v>1085120</v>
      </c>
      <c r="J8" s="67">
        <v>884</v>
      </c>
      <c r="K8" s="67">
        <v>1940784</v>
      </c>
      <c r="L8" s="67">
        <v>1539</v>
      </c>
      <c r="M8" s="67">
        <v>4084615</v>
      </c>
      <c r="N8" s="67">
        <v>3240</v>
      </c>
      <c r="O8" s="67">
        <v>3082060</v>
      </c>
      <c r="P8" s="67">
        <v>2491</v>
      </c>
      <c r="Q8" s="59">
        <f t="shared" si="0"/>
        <v>10192579</v>
      </c>
      <c r="R8" s="59">
        <f t="shared" si="0"/>
        <v>8154</v>
      </c>
      <c r="S8" s="60" t="e">
        <f t="shared" si="1"/>
        <v>#VALUE!</v>
      </c>
      <c r="T8" s="60">
        <f t="shared" si="2"/>
        <v>1250.0096884964435</v>
      </c>
      <c r="U8" s="61">
        <v>0</v>
      </c>
      <c r="V8" s="62">
        <f t="shared" si="3"/>
      </c>
      <c r="W8" s="47">
        <v>10201519</v>
      </c>
      <c r="X8" s="47">
        <v>8200</v>
      </c>
      <c r="Y8" s="49">
        <f t="shared" si="4"/>
        <v>1244.0876829268293</v>
      </c>
    </row>
    <row r="9" spans="1:25" ht="30" customHeight="1">
      <c r="A9" s="39">
        <v>6</v>
      </c>
      <c r="B9" s="40"/>
      <c r="C9" s="54" t="s">
        <v>34</v>
      </c>
      <c r="D9" s="55">
        <v>40843</v>
      </c>
      <c r="E9" s="56" t="s">
        <v>35</v>
      </c>
      <c r="F9" s="57">
        <v>29</v>
      </c>
      <c r="G9" s="57" t="s">
        <v>23</v>
      </c>
      <c r="H9" s="57">
        <v>3</v>
      </c>
      <c r="I9" s="63">
        <v>197590</v>
      </c>
      <c r="J9" s="63">
        <v>161</v>
      </c>
      <c r="K9" s="63">
        <v>544940</v>
      </c>
      <c r="L9" s="63">
        <v>418</v>
      </c>
      <c r="M9" s="63">
        <v>2818870</v>
      </c>
      <c r="N9" s="63">
        <v>1997</v>
      </c>
      <c r="O9" s="63">
        <v>2449230</v>
      </c>
      <c r="P9" s="63">
        <v>1717</v>
      </c>
      <c r="Q9" s="59">
        <f t="shared" si="0"/>
        <v>6010630</v>
      </c>
      <c r="R9" s="59">
        <f t="shared" si="0"/>
        <v>4293</v>
      </c>
      <c r="S9" s="60" t="e">
        <f t="shared" si="1"/>
        <v>#VALUE!</v>
      </c>
      <c r="T9" s="60">
        <f t="shared" si="2"/>
        <v>1400.100163056138</v>
      </c>
      <c r="U9" s="61">
        <v>16461255</v>
      </c>
      <c r="V9" s="62">
        <f t="shared" si="3"/>
        <v>-0.6348619834878932</v>
      </c>
      <c r="W9" s="47">
        <v>49809671</v>
      </c>
      <c r="X9" s="47">
        <v>35734</v>
      </c>
      <c r="Y9" s="49">
        <f t="shared" si="4"/>
        <v>1393.9013544523423</v>
      </c>
    </row>
    <row r="10" spans="1:25" ht="30" customHeight="1">
      <c r="A10" s="39">
        <v>7</v>
      </c>
      <c r="B10" s="40"/>
      <c r="C10" s="68" t="s">
        <v>36</v>
      </c>
      <c r="D10" s="55">
        <v>40836</v>
      </c>
      <c r="E10" s="56" t="s">
        <v>28</v>
      </c>
      <c r="F10" s="57" t="s">
        <v>37</v>
      </c>
      <c r="G10" s="57" t="s">
        <v>23</v>
      </c>
      <c r="H10" s="57">
        <v>4</v>
      </c>
      <c r="I10" s="65">
        <v>237070</v>
      </c>
      <c r="J10" s="65">
        <v>183</v>
      </c>
      <c r="K10" s="65">
        <v>608905</v>
      </c>
      <c r="L10" s="65">
        <v>469</v>
      </c>
      <c r="M10" s="65">
        <v>2658110</v>
      </c>
      <c r="N10" s="65">
        <v>1913</v>
      </c>
      <c r="O10" s="65">
        <v>2453575</v>
      </c>
      <c r="P10" s="65">
        <v>1735</v>
      </c>
      <c r="Q10" s="59">
        <f t="shared" si="0"/>
        <v>5957660</v>
      </c>
      <c r="R10" s="59">
        <f t="shared" si="0"/>
        <v>4300</v>
      </c>
      <c r="S10" s="60" t="e">
        <f t="shared" si="1"/>
        <v>#VALUE!</v>
      </c>
      <c r="T10" s="60">
        <f t="shared" si="2"/>
        <v>1385.5023255813953</v>
      </c>
      <c r="U10" s="61">
        <v>13840265</v>
      </c>
      <c r="V10" s="62">
        <f t="shared" si="3"/>
        <v>-0.569541479155204</v>
      </c>
      <c r="W10" s="66">
        <v>66955788</v>
      </c>
      <c r="X10" s="66">
        <v>48425</v>
      </c>
      <c r="Y10" s="49">
        <f t="shared" si="4"/>
        <v>1382.6698606091895</v>
      </c>
    </row>
    <row r="11" spans="1:25" ht="30" customHeight="1">
      <c r="A11" s="39">
        <v>8</v>
      </c>
      <c r="B11" s="40"/>
      <c r="C11" s="54" t="s">
        <v>38</v>
      </c>
      <c r="D11" s="55">
        <v>40829</v>
      </c>
      <c r="E11" s="56" t="s">
        <v>28</v>
      </c>
      <c r="F11" s="57" t="s">
        <v>39</v>
      </c>
      <c r="G11" s="57" t="s">
        <v>23</v>
      </c>
      <c r="H11" s="57">
        <v>5</v>
      </c>
      <c r="I11" s="65">
        <v>288600</v>
      </c>
      <c r="J11" s="65">
        <v>228</v>
      </c>
      <c r="K11" s="65">
        <v>533160</v>
      </c>
      <c r="L11" s="65">
        <v>436</v>
      </c>
      <c r="M11" s="65">
        <v>1027760</v>
      </c>
      <c r="N11" s="65">
        <v>818</v>
      </c>
      <c r="O11" s="65">
        <v>594430</v>
      </c>
      <c r="P11" s="65">
        <v>472</v>
      </c>
      <c r="Q11" s="59">
        <f t="shared" si="0"/>
        <v>2443950</v>
      </c>
      <c r="R11" s="59">
        <f t="shared" si="0"/>
        <v>1954</v>
      </c>
      <c r="S11" s="60" t="e">
        <f t="shared" si="1"/>
        <v>#VALUE!</v>
      </c>
      <c r="T11" s="60">
        <f t="shared" si="2"/>
        <v>1250.742067553736</v>
      </c>
      <c r="U11" s="61">
        <v>5715531</v>
      </c>
      <c r="V11" s="62">
        <f t="shared" si="3"/>
        <v>-0.5724019343084659</v>
      </c>
      <c r="W11" s="66">
        <v>64463256</v>
      </c>
      <c r="X11" s="66">
        <v>52601</v>
      </c>
      <c r="Y11" s="49">
        <f t="shared" si="4"/>
        <v>1225.5138875686773</v>
      </c>
    </row>
    <row r="12" spans="1:25" ht="30" customHeight="1">
      <c r="A12" s="39">
        <v>9</v>
      </c>
      <c r="B12" s="40"/>
      <c r="C12" s="54" t="s">
        <v>40</v>
      </c>
      <c r="D12" s="55">
        <v>40836</v>
      </c>
      <c r="E12" s="56" t="s">
        <v>25</v>
      </c>
      <c r="F12" s="57">
        <v>18</v>
      </c>
      <c r="G12" s="57">
        <v>14</v>
      </c>
      <c r="H12" s="57">
        <v>4</v>
      </c>
      <c r="I12" s="63">
        <v>234330</v>
      </c>
      <c r="J12" s="63">
        <v>269</v>
      </c>
      <c r="K12" s="63">
        <v>609610</v>
      </c>
      <c r="L12" s="63">
        <v>531</v>
      </c>
      <c r="M12" s="63">
        <v>983390</v>
      </c>
      <c r="N12" s="63">
        <v>825</v>
      </c>
      <c r="O12" s="63">
        <v>329740</v>
      </c>
      <c r="P12" s="63">
        <v>276</v>
      </c>
      <c r="Q12" s="59">
        <f t="shared" si="0"/>
        <v>2157070</v>
      </c>
      <c r="R12" s="59">
        <f t="shared" si="0"/>
        <v>1901</v>
      </c>
      <c r="S12" s="60">
        <f t="shared" si="1"/>
        <v>135.78571428571428</v>
      </c>
      <c r="T12" s="60">
        <f t="shared" si="2"/>
        <v>1134.7027880063124</v>
      </c>
      <c r="U12" s="61">
        <v>4533700</v>
      </c>
      <c r="V12" s="62">
        <f t="shared" si="3"/>
        <v>-0.5242142179676644</v>
      </c>
      <c r="W12" s="47">
        <v>26137740</v>
      </c>
      <c r="X12" s="47">
        <v>22944</v>
      </c>
      <c r="Y12" s="49">
        <f t="shared" si="4"/>
        <v>1139.1971757322176</v>
      </c>
    </row>
    <row r="13" spans="1:25" ht="30" customHeight="1">
      <c r="A13" s="39">
        <v>10</v>
      </c>
      <c r="B13" s="40"/>
      <c r="C13" s="54" t="s">
        <v>41</v>
      </c>
      <c r="D13" s="55">
        <v>40822</v>
      </c>
      <c r="E13" s="56" t="s">
        <v>35</v>
      </c>
      <c r="F13" s="57" t="s">
        <v>42</v>
      </c>
      <c r="G13" s="57" t="s">
        <v>23</v>
      </c>
      <c r="H13" s="57">
        <v>6</v>
      </c>
      <c r="I13" s="63">
        <v>138220</v>
      </c>
      <c r="J13" s="63">
        <v>117</v>
      </c>
      <c r="K13" s="63">
        <v>354340</v>
      </c>
      <c r="L13" s="63">
        <v>296</v>
      </c>
      <c r="M13" s="63">
        <v>987390</v>
      </c>
      <c r="N13" s="63">
        <v>837</v>
      </c>
      <c r="O13" s="63">
        <v>626180</v>
      </c>
      <c r="P13" s="63">
        <v>519</v>
      </c>
      <c r="Q13" s="59">
        <f t="shared" si="0"/>
        <v>2106130</v>
      </c>
      <c r="R13" s="59">
        <f t="shared" si="0"/>
        <v>1769</v>
      </c>
      <c r="S13" s="60" t="e">
        <f t="shared" si="1"/>
        <v>#VALUE!</v>
      </c>
      <c r="T13" s="60">
        <f t="shared" si="2"/>
        <v>1190.576596947428</v>
      </c>
      <c r="U13" s="61">
        <v>5970460</v>
      </c>
      <c r="V13" s="62">
        <f t="shared" si="3"/>
        <v>-0.6472415860754448</v>
      </c>
      <c r="W13" s="47">
        <v>93831774</v>
      </c>
      <c r="X13" s="47">
        <v>79428</v>
      </c>
      <c r="Y13" s="49">
        <f t="shared" si="4"/>
        <v>1181.343783048799</v>
      </c>
    </row>
    <row r="14" spans="1:25" ht="18.75" thickBot="1">
      <c r="A14" s="16"/>
      <c r="B14" s="15"/>
      <c r="C14" s="17"/>
      <c r="D14" s="18"/>
      <c r="E14" s="19"/>
      <c r="F14" s="20"/>
      <c r="G14" s="20"/>
      <c r="H14" s="20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1"/>
      <c r="B15" s="73" t="s">
        <v>17</v>
      </c>
      <c r="C15" s="74"/>
      <c r="D15" s="74"/>
      <c r="E15" s="75"/>
      <c r="F15" s="22"/>
      <c r="G15" s="22">
        <f>SUM(G4:G14)</f>
        <v>28</v>
      </c>
      <c r="H15" s="23"/>
      <c r="I15" s="24"/>
      <c r="J15" s="25"/>
      <c r="K15" s="24"/>
      <c r="L15" s="25"/>
      <c r="M15" s="24"/>
      <c r="N15" s="25"/>
      <c r="O15" s="24"/>
      <c r="P15" s="25"/>
      <c r="Q15" s="38">
        <f>SUM(Q4:Q14)</f>
        <v>130176534</v>
      </c>
      <c r="R15" s="26">
        <f>SUM(R4:R14)</f>
        <v>98134</v>
      </c>
      <c r="S15" s="27">
        <f>R15/G15</f>
        <v>3504.785714285714</v>
      </c>
      <c r="T15" s="48">
        <f>Q15/R15</f>
        <v>1326.5181690341778</v>
      </c>
      <c r="U15" s="38">
        <v>125104592</v>
      </c>
      <c r="V15" s="37">
        <f>IF(U15&lt;&gt;0,-(U15-Q15)/U15,"")</f>
        <v>0.04054161337259307</v>
      </c>
      <c r="W15" s="28"/>
      <c r="X15" s="29"/>
      <c r="Y15" s="30"/>
    </row>
    <row r="16" spans="1:25" ht="18">
      <c r="A16" s="31"/>
      <c r="B16" s="32"/>
      <c r="C16" s="33" t="s">
        <v>20</v>
      </c>
      <c r="D16" s="33"/>
      <c r="E16" s="3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3"/>
      <c r="S16" s="33"/>
      <c r="T16" s="33"/>
      <c r="U16" s="70" t="s">
        <v>19</v>
      </c>
      <c r="V16" s="70"/>
      <c r="W16" s="70"/>
      <c r="X16" s="70"/>
      <c r="Y16" s="70"/>
    </row>
    <row r="17" spans="1:25" ht="18">
      <c r="A17" s="31"/>
      <c r="B17" s="32"/>
      <c r="C17" s="33"/>
      <c r="D17" s="33"/>
      <c r="E17" s="3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6"/>
      <c r="R17" s="33"/>
      <c r="S17" s="33"/>
      <c r="T17" s="33"/>
      <c r="U17" s="71"/>
      <c r="V17" s="71"/>
      <c r="W17" s="71"/>
      <c r="X17" s="71"/>
      <c r="Y17" s="71"/>
    </row>
    <row r="18" spans="1:25" ht="18">
      <c r="A18" s="31"/>
      <c r="B18" s="32"/>
      <c r="C18" s="33"/>
      <c r="D18" s="33"/>
      <c r="E18" s="3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3"/>
      <c r="S18" s="33"/>
      <c r="T18" s="33"/>
      <c r="U18" s="71"/>
      <c r="V18" s="71"/>
      <c r="W18" s="71"/>
      <c r="X18" s="71"/>
      <c r="Y18" s="71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2011-11-15T10:04:42Z</dcterms:modified>
  <cp:category/>
  <cp:version/>
  <cp:contentType/>
  <cp:contentStatus/>
</cp:coreProperties>
</file>