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47" sheetId="1" r:id="rId1"/>
  </sheets>
  <definedNames/>
  <calcPr fullCalcOnLoad="1"/>
</workbook>
</file>

<file path=xl/sharedStrings.xml><?xml version="1.0" encoding="utf-8"?>
<sst xmlns="http://schemas.openxmlformats.org/spreadsheetml/2006/main" count="66" uniqueCount="42">
  <si>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</si>
  <si>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</si>
  <si>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</si>
  <si>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</si>
  <si>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</si>
  <si>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</si>
  <si>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</si>
  <si>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</si>
  <si>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</si>
  <si>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</si>
  <si>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</si>
  <si>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</si>
  <si>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</si>
  <si>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</si>
  <si>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</si>
  <si>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</si>
  <si>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</si>
  <si>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</si>
  <si>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</si>
  <si>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</si>
  <si>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</si>
  <si>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The Twilight Saga: Breaking Dawn Part 1</t>
  </si>
  <si>
    <t>Forum Hungary</t>
  </si>
  <si>
    <t>n/a</t>
  </si>
  <si>
    <t>Immortals</t>
  </si>
  <si>
    <t>Provideo</t>
  </si>
  <si>
    <t>Tower Heist</t>
  </si>
  <si>
    <t>UIP</t>
  </si>
  <si>
    <t>27+1</t>
  </si>
  <si>
    <t>In Time</t>
  </si>
  <si>
    <t>InterCom</t>
  </si>
  <si>
    <t>31+1</t>
  </si>
  <si>
    <t>The Adventures of Tintin: The Secret of the Unicorn</t>
  </si>
  <si>
    <t>23+23+1+1</t>
  </si>
  <si>
    <t>Dolphin Tale</t>
  </si>
  <si>
    <t>25+1+2</t>
  </si>
  <si>
    <t>Spy Kids 4</t>
  </si>
  <si>
    <t>The Debt</t>
  </si>
  <si>
    <t>Contagion</t>
  </si>
  <si>
    <t>30+2</t>
  </si>
  <si>
    <t>Midnight in Paris</t>
  </si>
  <si>
    <t>Budapest Film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</si>
</sst>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57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6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87" fontId="2" fillId="33" borderId="11" xfId="42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8" fontId="11" fillId="33" borderId="18" xfId="0" applyNumberFormat="1" applyFont="1" applyFill="1" applyBorder="1" applyAlignment="1" applyProtection="1">
      <alignment vertical="center"/>
      <protection/>
    </xf>
    <xf numFmtId="190" fontId="11" fillId="33" borderId="19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horizontal="right" vertical="center"/>
      <protection/>
    </xf>
    <xf numFmtId="193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93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4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14" fillId="34" borderId="26" xfId="54" applyNumberFormat="1" applyFont="1" applyFill="1" applyBorder="1" applyAlignment="1" applyProtection="1">
      <alignment horizontal="right" vertical="center"/>
      <protection/>
    </xf>
    <xf numFmtId="3" fontId="8" fillId="0" borderId="0" xfId="42" applyNumberFormat="1" applyFont="1" applyBorder="1" applyAlignment="1" applyProtection="1">
      <alignment vertical="center"/>
      <protection/>
    </xf>
    <xf numFmtId="3" fontId="9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horizontal="right" vertical="center"/>
      <protection/>
    </xf>
    <xf numFmtId="3" fontId="14" fillId="34" borderId="26" xfId="0" applyNumberFormat="1" applyFont="1" applyFill="1" applyBorder="1" applyAlignment="1" applyProtection="1">
      <alignment vertical="center"/>
      <protection locked="0"/>
    </xf>
    <xf numFmtId="197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4" fillId="34" borderId="26" xfId="0" applyNumberFormat="1" applyFont="1" applyFill="1" applyBorder="1" applyAlignment="1" applyProtection="1">
      <alignment horizontal="left" vertical="center"/>
      <protection locked="0"/>
    </xf>
    <xf numFmtId="3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4" fillId="34" borderId="26" xfId="44" applyNumberFormat="1" applyFont="1" applyFill="1" applyBorder="1" applyAlignment="1">
      <alignment horizontal="right"/>
    </xf>
    <xf numFmtId="3" fontId="15" fillId="34" borderId="26" xfId="42" applyNumberFormat="1" applyFont="1" applyFill="1" applyBorder="1" applyAlignment="1" applyProtection="1">
      <alignment horizontal="right"/>
      <protection/>
    </xf>
    <xf numFmtId="3" fontId="14" fillId="34" borderId="26" xfId="54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91" fontId="14" fillId="34" borderId="26" xfId="54" applyNumberFormat="1" applyFont="1" applyFill="1" applyBorder="1" applyAlignment="1" applyProtection="1">
      <alignment horizontal="right"/>
      <protection/>
    </xf>
    <xf numFmtId="3" fontId="15" fillId="34" borderId="26" xfId="52" applyNumberFormat="1" applyFont="1" applyFill="1" applyBorder="1">
      <alignment/>
      <protection/>
    </xf>
    <xf numFmtId="3" fontId="14" fillId="34" borderId="26" xfId="0" applyNumberFormat="1" applyFont="1" applyFill="1" applyBorder="1" applyAlignment="1">
      <alignment/>
    </xf>
    <xf numFmtId="0" fontId="14" fillId="34" borderId="26" xfId="0" applyFont="1" applyFill="1" applyBorder="1" applyAlignment="1">
      <alignment vertical="center"/>
    </xf>
    <xf numFmtId="198" fontId="14" fillId="34" borderId="26" xfId="42" applyNumberFormat="1" applyFont="1" applyFill="1" applyBorder="1" applyAlignment="1">
      <alignment/>
    </xf>
    <xf numFmtId="198" fontId="15" fillId="34" borderId="26" xfId="42" applyNumberFormat="1" applyFont="1" applyFill="1" applyBorder="1" applyAlignment="1">
      <alignment/>
    </xf>
    <xf numFmtId="3" fontId="56" fillId="34" borderId="26" xfId="0" applyNumberFormat="1" applyFont="1" applyFill="1" applyBorder="1" applyAlignment="1">
      <alignment vertical="center"/>
    </xf>
    <xf numFmtId="3" fontId="14" fillId="0" borderId="26" xfId="43" applyNumberFormat="1" applyFont="1" applyBorder="1" applyAlignment="1">
      <alignment horizontal="right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87" fontId="4" fillId="0" borderId="28" xfId="42" applyFont="1" applyFill="1" applyBorder="1" applyAlignment="1" applyProtection="1">
      <alignment horizontal="center" vertical="center"/>
      <protection/>
    </xf>
    <xf numFmtId="187" fontId="4" fillId="0" borderId="15" xfId="42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zres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ál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91833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75447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47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17-20 NOVEMBER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C1" sqref="C1:D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53.421875" style="0" customWidth="1"/>
    <col min="4" max="4" width="13.57421875" style="0" customWidth="1"/>
    <col min="5" max="5" width="17.281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5.00390625" style="0" customWidth="1"/>
    <col min="18" max="18" width="10.28125" style="0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8" t="s">
        <v>0</v>
      </c>
      <c r="D2" s="80" t="s">
        <v>1</v>
      </c>
      <c r="E2" s="80" t="s">
        <v>2</v>
      </c>
      <c r="F2" s="83" t="s">
        <v>3</v>
      </c>
      <c r="G2" s="83" t="s">
        <v>4</v>
      </c>
      <c r="H2" s="83" t="s">
        <v>5</v>
      </c>
      <c r="I2" s="73" t="s">
        <v>18</v>
      </c>
      <c r="J2" s="73"/>
      <c r="K2" s="73" t="s">
        <v>6</v>
      </c>
      <c r="L2" s="73"/>
      <c r="M2" s="73" t="s">
        <v>7</v>
      </c>
      <c r="N2" s="73"/>
      <c r="O2" s="73" t="s">
        <v>8</v>
      </c>
      <c r="P2" s="73"/>
      <c r="Q2" s="73" t="s">
        <v>9</v>
      </c>
      <c r="R2" s="73"/>
      <c r="S2" s="73"/>
      <c r="T2" s="73"/>
      <c r="U2" s="73" t="s">
        <v>10</v>
      </c>
      <c r="V2" s="73"/>
      <c r="W2" s="73" t="s">
        <v>11</v>
      </c>
      <c r="X2" s="73"/>
      <c r="Y2" s="74"/>
    </row>
    <row r="3" spans="1:25" ht="30" customHeight="1">
      <c r="A3" s="13"/>
      <c r="B3" s="14"/>
      <c r="C3" s="79"/>
      <c r="D3" s="81"/>
      <c r="E3" s="82"/>
      <c r="F3" s="84"/>
      <c r="G3" s="84"/>
      <c r="H3" s="84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40864</v>
      </c>
      <c r="E4" s="57" t="s">
        <v>25</v>
      </c>
      <c r="F4" s="58">
        <v>55</v>
      </c>
      <c r="G4" s="58" t="s">
        <v>23</v>
      </c>
      <c r="H4" s="58">
        <v>1</v>
      </c>
      <c r="I4" s="59">
        <v>29290115</v>
      </c>
      <c r="J4" s="59">
        <v>24947</v>
      </c>
      <c r="K4" s="59">
        <v>32190365</v>
      </c>
      <c r="L4" s="59">
        <v>27964</v>
      </c>
      <c r="M4" s="59">
        <v>44512590</v>
      </c>
      <c r="N4" s="59">
        <v>38297</v>
      </c>
      <c r="O4" s="59">
        <v>30482480</v>
      </c>
      <c r="P4" s="59">
        <v>25651</v>
      </c>
      <c r="Q4" s="60">
        <f>+I4+K4+M4+O4</f>
        <v>136475550</v>
      </c>
      <c r="R4" s="60">
        <f>+J4+L4+N4+P4</f>
        <v>116859</v>
      </c>
      <c r="S4" s="61" t="e">
        <f aca="true" t="shared" si="0" ref="S4:S9">IF(Q4&lt;&gt;0,R4/G4,"")</f>
        <v>#VALUE!</v>
      </c>
      <c r="T4" s="61">
        <f aca="true" t="shared" si="1" ref="T4:T9">IF(Q4&lt;&gt;0,Q4/R4,"")</f>
        <v>1167.8651195029909</v>
      </c>
      <c r="U4" s="62">
        <v>0</v>
      </c>
      <c r="V4" s="63">
        <f aca="true" t="shared" si="2" ref="V4:V9">IF(U4&lt;&gt;0,-(U4-Q4)/U4,"")</f>
      </c>
      <c r="W4" s="64">
        <v>136475550</v>
      </c>
      <c r="X4" s="64">
        <v>116859</v>
      </c>
      <c r="Y4" s="50">
        <f aca="true" t="shared" si="3" ref="Y4:Y9">W4/X4</f>
        <v>1167.8651195029909</v>
      </c>
    </row>
    <row r="5" spans="1:25" ht="30" customHeight="1">
      <c r="A5" s="40">
        <v>2</v>
      </c>
      <c r="B5" s="41"/>
      <c r="C5" s="55" t="s">
        <v>24</v>
      </c>
      <c r="D5" s="56">
        <v>40857</v>
      </c>
      <c r="E5" s="57" t="s">
        <v>25</v>
      </c>
      <c r="F5" s="58">
        <v>34</v>
      </c>
      <c r="G5" s="58" t="s">
        <v>23</v>
      </c>
      <c r="H5" s="58">
        <v>2</v>
      </c>
      <c r="I5" s="59">
        <v>2990059</v>
      </c>
      <c r="J5" s="59">
        <v>2011</v>
      </c>
      <c r="K5" s="59">
        <v>5420845</v>
      </c>
      <c r="L5" s="59">
        <v>3670</v>
      </c>
      <c r="M5" s="59">
        <v>11024374</v>
      </c>
      <c r="N5" s="59">
        <v>7402</v>
      </c>
      <c r="O5" s="59">
        <v>7730304</v>
      </c>
      <c r="P5" s="59">
        <v>5107</v>
      </c>
      <c r="Q5" s="60">
        <f>+I5+K5+M5+O5</f>
        <v>27165582</v>
      </c>
      <c r="R5" s="60">
        <f>+J5+L5+N5+P5</f>
        <v>18190</v>
      </c>
      <c r="S5" s="61" t="e">
        <f t="shared" si="0"/>
        <v>#VALUE!</v>
      </c>
      <c r="T5" s="61">
        <f t="shared" si="1"/>
        <v>1493.4349642660802</v>
      </c>
      <c r="U5" s="62">
        <v>41126756</v>
      </c>
      <c r="V5" s="63">
        <f t="shared" si="2"/>
        <v>-0.33946693972167413</v>
      </c>
      <c r="W5" s="64">
        <v>79213482</v>
      </c>
      <c r="X5" s="64">
        <v>53204</v>
      </c>
      <c r="Y5" s="50">
        <f t="shared" si="3"/>
        <v>1488.8632809563192</v>
      </c>
    </row>
    <row r="6" spans="1:25" ht="30" customHeight="1">
      <c r="A6" s="40">
        <v>3</v>
      </c>
      <c r="B6" s="41"/>
      <c r="C6" s="55" t="s">
        <v>26</v>
      </c>
      <c r="D6" s="56">
        <v>40857</v>
      </c>
      <c r="E6" s="57" t="s">
        <v>27</v>
      </c>
      <c r="F6" s="58" t="s">
        <v>28</v>
      </c>
      <c r="G6" s="58">
        <v>14</v>
      </c>
      <c r="H6" s="58">
        <v>2</v>
      </c>
      <c r="I6" s="65">
        <v>1920990</v>
      </c>
      <c r="J6" s="65">
        <v>1536</v>
      </c>
      <c r="K6" s="65">
        <v>4270235</v>
      </c>
      <c r="L6" s="65">
        <v>3481</v>
      </c>
      <c r="M6" s="65">
        <v>9411440</v>
      </c>
      <c r="N6" s="65">
        <v>7630</v>
      </c>
      <c r="O6" s="65">
        <v>6159280</v>
      </c>
      <c r="P6" s="65">
        <v>4916</v>
      </c>
      <c r="Q6" s="60">
        <f aca="true" t="shared" si="4" ref="Q6:R9">+I6+K6+M6+O6</f>
        <v>21761945</v>
      </c>
      <c r="R6" s="60">
        <f t="shared" si="4"/>
        <v>17563</v>
      </c>
      <c r="S6" s="61">
        <f t="shared" si="0"/>
        <v>1254.5</v>
      </c>
      <c r="T6" s="61">
        <f t="shared" si="1"/>
        <v>1239.0790297785115</v>
      </c>
      <c r="U6" s="62">
        <v>27629015</v>
      </c>
      <c r="V6" s="63">
        <f t="shared" si="2"/>
        <v>-0.21235176136391398</v>
      </c>
      <c r="W6" s="48">
        <v>55590110</v>
      </c>
      <c r="X6" s="48">
        <v>45231</v>
      </c>
      <c r="Y6" s="50">
        <f t="shared" si="3"/>
        <v>1229.0267736729234</v>
      </c>
    </row>
    <row r="7" spans="1:25" ht="30" customHeight="1">
      <c r="A7" s="40">
        <v>4</v>
      </c>
      <c r="B7" s="41"/>
      <c r="C7" s="66" t="s">
        <v>29</v>
      </c>
      <c r="D7" s="56">
        <v>40843</v>
      </c>
      <c r="E7" s="57" t="s">
        <v>30</v>
      </c>
      <c r="F7" s="58" t="s">
        <v>31</v>
      </c>
      <c r="G7" s="58" t="s">
        <v>23</v>
      </c>
      <c r="H7" s="58">
        <v>4</v>
      </c>
      <c r="I7" s="67">
        <v>1657640</v>
      </c>
      <c r="J7" s="67">
        <v>1328</v>
      </c>
      <c r="K7" s="67">
        <v>3395630</v>
      </c>
      <c r="L7" s="67">
        <v>2836</v>
      </c>
      <c r="M7" s="67">
        <v>6243340</v>
      </c>
      <c r="N7" s="67">
        <v>5076</v>
      </c>
      <c r="O7" s="67">
        <v>3714000</v>
      </c>
      <c r="P7" s="67">
        <v>2952</v>
      </c>
      <c r="Q7" s="60">
        <f t="shared" si="4"/>
        <v>15010610</v>
      </c>
      <c r="R7" s="60">
        <f t="shared" si="4"/>
        <v>12192</v>
      </c>
      <c r="S7" s="61" t="e">
        <f t="shared" si="0"/>
        <v>#VALUE!</v>
      </c>
      <c r="T7" s="61">
        <f t="shared" si="1"/>
        <v>1231.1852034120734</v>
      </c>
      <c r="U7" s="62">
        <v>21280060</v>
      </c>
      <c r="V7" s="63">
        <f t="shared" si="2"/>
        <v>-0.2946161805934758</v>
      </c>
      <c r="W7" s="68">
        <v>177101868</v>
      </c>
      <c r="X7" s="68">
        <v>147420</v>
      </c>
      <c r="Y7" s="50">
        <f t="shared" si="3"/>
        <v>1201.342205942206</v>
      </c>
    </row>
    <row r="8" spans="1:25" ht="30" customHeight="1">
      <c r="A8" s="40">
        <v>5</v>
      </c>
      <c r="B8" s="41"/>
      <c r="C8" s="66" t="s">
        <v>32</v>
      </c>
      <c r="D8" s="56">
        <v>40850</v>
      </c>
      <c r="E8" s="57" t="s">
        <v>30</v>
      </c>
      <c r="F8" s="58" t="s">
        <v>33</v>
      </c>
      <c r="G8" s="58" t="s">
        <v>23</v>
      </c>
      <c r="H8" s="58">
        <v>3</v>
      </c>
      <c r="I8" s="67">
        <v>418440</v>
      </c>
      <c r="J8" s="67">
        <v>298</v>
      </c>
      <c r="K8" s="67">
        <v>1002340</v>
      </c>
      <c r="L8" s="67">
        <v>807</v>
      </c>
      <c r="M8" s="67">
        <v>3919960</v>
      </c>
      <c r="N8" s="67">
        <v>2914</v>
      </c>
      <c r="O8" s="67">
        <v>3770064</v>
      </c>
      <c r="P8" s="67">
        <v>2842</v>
      </c>
      <c r="Q8" s="60">
        <f t="shared" si="4"/>
        <v>9110804</v>
      </c>
      <c r="R8" s="60">
        <f t="shared" si="4"/>
        <v>6861</v>
      </c>
      <c r="S8" s="61" t="e">
        <f t="shared" si="0"/>
        <v>#VALUE!</v>
      </c>
      <c r="T8" s="61">
        <f t="shared" si="1"/>
        <v>1327.911966185687</v>
      </c>
      <c r="U8" s="62">
        <v>11272684</v>
      </c>
      <c r="V8" s="63">
        <f t="shared" si="2"/>
        <v>-0.1917804136086845</v>
      </c>
      <c r="W8" s="68">
        <v>49184293</v>
      </c>
      <c r="X8" s="68">
        <v>36697</v>
      </c>
      <c r="Y8" s="50">
        <f t="shared" si="3"/>
        <v>1340.2810311469602</v>
      </c>
    </row>
    <row r="9" spans="1:25" ht="30" customHeight="1">
      <c r="A9" s="40">
        <v>6</v>
      </c>
      <c r="B9" s="41"/>
      <c r="C9" s="55" t="s">
        <v>40</v>
      </c>
      <c r="D9" s="56">
        <v>40857</v>
      </c>
      <c r="E9" s="57" t="s">
        <v>41</v>
      </c>
      <c r="F9" s="58">
        <v>22</v>
      </c>
      <c r="G9" s="58" t="s">
        <v>23</v>
      </c>
      <c r="H9" s="58">
        <v>2</v>
      </c>
      <c r="I9" s="70">
        <v>1037392</v>
      </c>
      <c r="J9" s="70">
        <v>826</v>
      </c>
      <c r="K9" s="70">
        <v>2221502</v>
      </c>
      <c r="L9" s="70">
        <v>1737</v>
      </c>
      <c r="M9" s="70">
        <v>2783040</v>
      </c>
      <c r="N9" s="70">
        <v>2219</v>
      </c>
      <c r="O9" s="70">
        <v>2392657</v>
      </c>
      <c r="P9" s="70">
        <v>1916</v>
      </c>
      <c r="Q9" s="60">
        <f t="shared" si="4"/>
        <v>8434591</v>
      </c>
      <c r="R9" s="60">
        <f t="shared" si="4"/>
        <v>6698</v>
      </c>
      <c r="S9" s="61" t="e">
        <f t="shared" si="0"/>
        <v>#VALUE!</v>
      </c>
      <c r="T9" s="61">
        <f t="shared" si="1"/>
        <v>1259.270080621081</v>
      </c>
      <c r="U9" s="62">
        <v>10192579</v>
      </c>
      <c r="V9" s="63">
        <f t="shared" si="2"/>
        <v>-0.17247725036028663</v>
      </c>
      <c r="W9" s="48">
        <v>22259472</v>
      </c>
      <c r="X9" s="48">
        <v>18174</v>
      </c>
      <c r="Y9" s="50">
        <f t="shared" si="3"/>
        <v>1224.7976229778806</v>
      </c>
    </row>
    <row r="10" spans="1:25" ht="30" customHeight="1">
      <c r="A10" s="40">
        <v>7</v>
      </c>
      <c r="B10" s="41"/>
      <c r="C10" s="69" t="s">
        <v>34</v>
      </c>
      <c r="D10" s="56">
        <v>40836</v>
      </c>
      <c r="E10" s="57" t="s">
        <v>30</v>
      </c>
      <c r="F10" s="58" t="s">
        <v>35</v>
      </c>
      <c r="G10" s="58" t="s">
        <v>23</v>
      </c>
      <c r="H10" s="58">
        <v>5</v>
      </c>
      <c r="I10" s="67">
        <v>471400</v>
      </c>
      <c r="J10" s="67">
        <v>382</v>
      </c>
      <c r="K10" s="67">
        <v>609370</v>
      </c>
      <c r="L10" s="67">
        <v>476</v>
      </c>
      <c r="M10" s="67">
        <v>2356072</v>
      </c>
      <c r="N10" s="67">
        <v>1701</v>
      </c>
      <c r="O10" s="67">
        <v>2173770</v>
      </c>
      <c r="P10" s="67">
        <v>1567</v>
      </c>
      <c r="Q10" s="60">
        <f aca="true" t="shared" si="5" ref="Q10:R13">+I10+K10+M10+O10</f>
        <v>5610612</v>
      </c>
      <c r="R10" s="60">
        <f t="shared" si="5"/>
        <v>4126</v>
      </c>
      <c r="S10" s="61" t="e">
        <f>IF(Q10&lt;&gt;0,R10/G10,"")</f>
        <v>#VALUE!</v>
      </c>
      <c r="T10" s="61">
        <f>IF(Q10&lt;&gt;0,Q10/R10,"")</f>
        <v>1359.8187106156083</v>
      </c>
      <c r="U10" s="62">
        <v>5957660</v>
      </c>
      <c r="V10" s="63">
        <f>IF(U10&lt;&gt;0,-(U10-Q10)/U10,"")</f>
        <v>-0.058252401110503116</v>
      </c>
      <c r="W10" s="68">
        <v>73208485</v>
      </c>
      <c r="X10" s="68">
        <v>53040</v>
      </c>
      <c r="Y10" s="50">
        <f>W10/X10</f>
        <v>1380.2504713423832</v>
      </c>
    </row>
    <row r="11" spans="1:25" ht="30" customHeight="1">
      <c r="A11" s="40">
        <v>8</v>
      </c>
      <c r="B11" s="41"/>
      <c r="C11" s="55" t="s">
        <v>36</v>
      </c>
      <c r="D11" s="56">
        <v>40843</v>
      </c>
      <c r="E11" s="57" t="s">
        <v>22</v>
      </c>
      <c r="F11" s="58">
        <v>29</v>
      </c>
      <c r="G11" s="58" t="s">
        <v>23</v>
      </c>
      <c r="H11" s="58">
        <v>4</v>
      </c>
      <c r="I11" s="65">
        <v>241340</v>
      </c>
      <c r="J11" s="65">
        <v>189</v>
      </c>
      <c r="K11" s="65">
        <v>489490</v>
      </c>
      <c r="L11" s="65">
        <v>386</v>
      </c>
      <c r="M11" s="65">
        <v>2348440</v>
      </c>
      <c r="N11" s="65">
        <v>1674</v>
      </c>
      <c r="O11" s="65">
        <v>2239152</v>
      </c>
      <c r="P11" s="65">
        <v>1577</v>
      </c>
      <c r="Q11" s="60">
        <f t="shared" si="5"/>
        <v>5318422</v>
      </c>
      <c r="R11" s="60">
        <f t="shared" si="5"/>
        <v>3826</v>
      </c>
      <c r="S11" s="61" t="e">
        <f>IF(Q11&lt;&gt;0,R11/G11,"")</f>
        <v>#VALUE!</v>
      </c>
      <c r="T11" s="61">
        <f>IF(Q11&lt;&gt;0,Q11/R11,"")</f>
        <v>1390.073706220596</v>
      </c>
      <c r="U11" s="62">
        <v>6010630</v>
      </c>
      <c r="V11" s="63">
        <f>IF(U11&lt;&gt;0,-(U11-Q11)/U11,"")</f>
        <v>-0.11516396783698214</v>
      </c>
      <c r="W11" s="48">
        <v>55604653</v>
      </c>
      <c r="X11" s="48">
        <v>39999</v>
      </c>
      <c r="Y11" s="50">
        <f>W11/X11</f>
        <v>1390.1510787769694</v>
      </c>
    </row>
    <row r="12" spans="1:25" ht="30" customHeight="1">
      <c r="A12" s="40">
        <v>9</v>
      </c>
      <c r="B12" s="41"/>
      <c r="C12" s="55" t="s">
        <v>37</v>
      </c>
      <c r="D12" s="56">
        <v>40864</v>
      </c>
      <c r="E12" s="57" t="s">
        <v>27</v>
      </c>
      <c r="F12" s="58">
        <v>9</v>
      </c>
      <c r="G12" s="58">
        <v>9</v>
      </c>
      <c r="H12" s="58">
        <v>1</v>
      </c>
      <c r="I12" s="65">
        <v>496734</v>
      </c>
      <c r="J12" s="65">
        <v>388</v>
      </c>
      <c r="K12" s="65">
        <v>835587</v>
      </c>
      <c r="L12" s="65">
        <v>637</v>
      </c>
      <c r="M12" s="65">
        <v>1387214</v>
      </c>
      <c r="N12" s="65">
        <v>1086</v>
      </c>
      <c r="O12" s="65">
        <v>1065112</v>
      </c>
      <c r="P12" s="65">
        <v>839</v>
      </c>
      <c r="Q12" s="60">
        <f t="shared" si="5"/>
        <v>3784647</v>
      </c>
      <c r="R12" s="60">
        <f t="shared" si="5"/>
        <v>2950</v>
      </c>
      <c r="S12" s="61">
        <f>IF(Q12&lt;&gt;0,R12/G12,"")</f>
        <v>327.77777777777777</v>
      </c>
      <c r="T12" s="61">
        <f>IF(Q12&lt;&gt;0,Q12/R12,"")</f>
        <v>1282.931186440678</v>
      </c>
      <c r="U12" s="62">
        <v>0</v>
      </c>
      <c r="V12" s="63">
        <f>IF(U12&lt;&gt;0,-(U12-Q12)/U12,"")</f>
      </c>
      <c r="W12" s="48">
        <v>3784647</v>
      </c>
      <c r="X12" s="48">
        <v>2950</v>
      </c>
      <c r="Y12" s="50">
        <f>W12/X12</f>
        <v>1282.931186440678</v>
      </c>
    </row>
    <row r="13" spans="1:25" ht="30" customHeight="1">
      <c r="A13" s="40">
        <v>10</v>
      </c>
      <c r="B13" s="41"/>
      <c r="C13" s="55" t="s">
        <v>38</v>
      </c>
      <c r="D13" s="56">
        <v>40829</v>
      </c>
      <c r="E13" s="57" t="s">
        <v>30</v>
      </c>
      <c r="F13" s="58" t="s">
        <v>39</v>
      </c>
      <c r="G13" s="58" t="s">
        <v>23</v>
      </c>
      <c r="H13" s="58">
        <v>6</v>
      </c>
      <c r="I13" s="67">
        <v>124720</v>
      </c>
      <c r="J13" s="67">
        <v>96</v>
      </c>
      <c r="K13" s="67">
        <v>310100</v>
      </c>
      <c r="L13" s="67">
        <v>249</v>
      </c>
      <c r="M13" s="67">
        <v>687730</v>
      </c>
      <c r="N13" s="67">
        <v>533</v>
      </c>
      <c r="O13" s="67">
        <v>423700</v>
      </c>
      <c r="P13" s="67">
        <v>345</v>
      </c>
      <c r="Q13" s="60">
        <f t="shared" si="5"/>
        <v>1546250</v>
      </c>
      <c r="R13" s="60">
        <f t="shared" si="5"/>
        <v>1223</v>
      </c>
      <c r="S13" s="61" t="e">
        <f>IF(Q13&lt;&gt;0,R13/G13,"")</f>
        <v>#VALUE!</v>
      </c>
      <c r="T13" s="61">
        <f>IF(Q13&lt;&gt;0,Q13/R13,"")</f>
        <v>1264.3090760425184</v>
      </c>
      <c r="U13" s="62">
        <v>2443950</v>
      </c>
      <c r="V13" s="63">
        <f>IF(U13&lt;&gt;0,-(U13-Q13)/U13,"")</f>
        <v>-0.3673152069395855</v>
      </c>
      <c r="W13" s="68">
        <v>66616596</v>
      </c>
      <c r="X13" s="68">
        <v>54358</v>
      </c>
      <c r="Y13" s="50">
        <f>W13/X13</f>
        <v>1225.5159498141948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75" t="s">
        <v>17</v>
      </c>
      <c r="C15" s="76"/>
      <c r="D15" s="76"/>
      <c r="E15" s="77"/>
      <c r="F15" s="23"/>
      <c r="G15" s="23">
        <f>SUM(G4:G14)</f>
        <v>23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234219013</v>
      </c>
      <c r="R15" s="27">
        <f>SUM(R4:R14)</f>
        <v>190488</v>
      </c>
      <c r="S15" s="28">
        <f>R15/G15</f>
        <v>8282.08695652174</v>
      </c>
      <c r="T15" s="49">
        <f>Q15/R15</f>
        <v>1229.5735846877494</v>
      </c>
      <c r="U15" s="39">
        <v>130176534</v>
      </c>
      <c r="V15" s="38">
        <f>IF(U15&lt;&gt;0,-(U15-Q15)/U15,"")</f>
        <v>0.7992414285665341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1" t="s">
        <v>19</v>
      </c>
      <c r="V16" s="71"/>
      <c r="W16" s="71"/>
      <c r="X16" s="71"/>
      <c r="Y16" s="71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2"/>
      <c r="V17" s="72"/>
      <c r="W17" s="72"/>
      <c r="X17" s="72"/>
      <c r="Y17" s="72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2"/>
      <c r="V18" s="72"/>
      <c r="W18" s="72"/>
      <c r="X18" s="72"/>
      <c r="Y18" s="72"/>
    </row>
  </sheetData>
  <sheetProtection/>
  <mergeCells count="15">
    <mergeCell ref="F2:F3"/>
    <mergeCell ref="G2:G3"/>
    <mergeCell ref="H2:H3"/>
    <mergeCell ref="K2:L2"/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Hanna</cp:lastModifiedBy>
  <cp:lastPrinted>2008-10-22T07:58:06Z</cp:lastPrinted>
  <dcterms:created xsi:type="dcterms:W3CDTF">2006-04-04T07:29:08Z</dcterms:created>
  <dcterms:modified xsi:type="dcterms:W3CDTF">2011-11-21T14:36:17Z</dcterms:modified>
  <cp:category/>
  <cp:version/>
  <cp:contentType/>
  <cp:contentStatus/>
</cp:coreProperties>
</file>