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36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<sst xmlns="http://schemas.openxmlformats.org/spreadsheetml/2006/main" count="65" uniqueCount="39">
  <si>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</si>
  <si>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</si>
  <si>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</si>
  <si>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</si>
  <si>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</si>
  <si>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</si>
  <si>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</si>
  <si>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</si>
  <si>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</si>
  <si>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</si>
  <si>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</si>
  <si>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</si>
  <si>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</si>
  <si>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</si>
  <si>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</si>
  <si>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</si>
  <si>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</si>
  <si>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</si>
  <si>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</si>
  <si>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</si>
  <si>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</si>
  <si>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Final Destination 3D</t>
  </si>
  <si>
    <t>InterCom</t>
  </si>
  <si>
    <t>n/a</t>
  </si>
  <si>
    <t>Inglourious Basterds</t>
  </si>
  <si>
    <t>UIP</t>
  </si>
  <si>
    <t>G-Force</t>
  </si>
  <si>
    <t>Forum Hungary</t>
  </si>
  <si>
    <t>25+15</t>
  </si>
  <si>
    <t>The Taking of Pelham 1 2 3</t>
  </si>
  <si>
    <t>The Hangover</t>
  </si>
  <si>
    <t>Ice Age: Dawn of the Dinosaurs</t>
  </si>
  <si>
    <t>32+15</t>
  </si>
  <si>
    <t>Harry Potter and the Half-Blood Prince</t>
  </si>
  <si>
    <t>41+7+1</t>
  </si>
  <si>
    <t>The Haunting in Connecticut</t>
  </si>
  <si>
    <t>The Proposal</t>
  </si>
  <si>
    <t>The Accidental Husband</t>
  </si>
  <si>
    <t>Palace Pictures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</si>
</sst>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0" applyNumberFormat="1" applyFont="1" applyFill="1" applyBorder="1" applyAlignment="1">
      <alignment horizontal="right"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16" fillId="0" borderId="26" xfId="40" applyNumberFormat="1" applyFont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3" fontId="56" fillId="34" borderId="26" xfId="0" applyNumberFormat="1" applyFont="1" applyFill="1" applyBorder="1" applyAlignment="1">
      <alignment vertical="center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14" fillId="34" borderId="26" xfId="60" applyNumberFormat="1" applyFont="1" applyFill="1" applyBorder="1" applyAlignment="1" applyProtection="1">
      <alignment horizontal="center"/>
      <protection/>
    </xf>
    <xf numFmtId="183" fontId="14" fillId="34" borderId="26" xfId="60" applyNumberFormat="1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right" vertical="center"/>
      <protection/>
    </xf>
    <xf numFmtId="3" fontId="14" fillId="34" borderId="26" xfId="0" applyNumberFormat="1" applyFont="1" applyFill="1" applyBorder="1" applyAlignment="1">
      <alignment horizontal="right"/>
    </xf>
    <xf numFmtId="0" fontId="14" fillId="34" borderId="26" xfId="0" applyFont="1" applyFill="1" applyBorder="1" applyAlignment="1">
      <alignment horizontal="right" wrapText="1"/>
    </xf>
    <xf numFmtId="3" fontId="14" fillId="34" borderId="26" xfId="0" applyNumberFormat="1" applyFont="1" applyFill="1" applyBorder="1" applyAlignment="1">
      <alignment horizontal="right" wrapText="1"/>
    </xf>
    <xf numFmtId="3" fontId="16" fillId="34" borderId="26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78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10-13 SEPTEMBER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Q7" sqref="Q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77" t="s">
        <v>0</v>
      </c>
      <c r="D2" s="79" t="s">
        <v>1</v>
      </c>
      <c r="E2" s="79" t="s">
        <v>2</v>
      </c>
      <c r="F2" s="82" t="s">
        <v>3</v>
      </c>
      <c r="G2" s="82" t="s">
        <v>4</v>
      </c>
      <c r="H2" s="82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3"/>
    </row>
    <row r="3" spans="1:25" ht="30" customHeight="1">
      <c r="A3" s="13"/>
      <c r="B3" s="14"/>
      <c r="C3" s="78"/>
      <c r="D3" s="80"/>
      <c r="E3" s="81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40066</v>
      </c>
      <c r="E4" s="61" t="s">
        <v>22</v>
      </c>
      <c r="F4" s="62">
        <v>15</v>
      </c>
      <c r="G4" s="62" t="s">
        <v>23</v>
      </c>
      <c r="H4" s="62">
        <v>1</v>
      </c>
      <c r="I4" s="63">
        <v>4252060</v>
      </c>
      <c r="J4" s="63">
        <v>2748</v>
      </c>
      <c r="K4" s="63">
        <v>9334580</v>
      </c>
      <c r="L4" s="63">
        <v>6217</v>
      </c>
      <c r="M4" s="63">
        <v>14583875</v>
      </c>
      <c r="N4" s="63">
        <v>9613</v>
      </c>
      <c r="O4" s="63">
        <v>10360175</v>
      </c>
      <c r="P4" s="63">
        <v>6729</v>
      </c>
      <c r="Q4" s="64">
        <f>+I4+K4+M4+O4</f>
        <v>38530690</v>
      </c>
      <c r="R4" s="65">
        <f>+J4+L4+N4+P4</f>
        <v>25307</v>
      </c>
      <c r="S4" s="66" t="e">
        <f>IF(Q4&lt;&gt;0,R4/G4,"")</f>
        <v>#VALUE!</v>
      </c>
      <c r="T4" s="66">
        <f>IF(Q4&lt;&gt;0,Q4/R4,"")</f>
        <v>1522.5309202987316</v>
      </c>
      <c r="U4" s="67">
        <v>0</v>
      </c>
      <c r="V4" s="68">
        <f>IF(U4&lt;&gt;0,-(U4-Q4)/U4,"")</f>
      </c>
      <c r="W4" s="69">
        <v>39668560</v>
      </c>
      <c r="X4" s="69">
        <v>26079</v>
      </c>
      <c r="Y4" s="53">
        <f>W4/X4</f>
        <v>1521.0920664135895</v>
      </c>
    </row>
    <row r="5" spans="1:25" ht="30" customHeight="1">
      <c r="A5" s="84">
        <v>2</v>
      </c>
      <c r="B5" s="85"/>
      <c r="C5" s="86" t="s">
        <v>24</v>
      </c>
      <c r="D5" s="60">
        <v>40045</v>
      </c>
      <c r="E5" s="61" t="s">
        <v>25</v>
      </c>
      <c r="F5" s="62">
        <v>27</v>
      </c>
      <c r="G5" s="62">
        <v>26</v>
      </c>
      <c r="H5" s="62">
        <v>4</v>
      </c>
      <c r="I5" s="87">
        <v>2500005</v>
      </c>
      <c r="J5" s="87">
        <v>2134</v>
      </c>
      <c r="K5" s="88">
        <v>3544235</v>
      </c>
      <c r="L5" s="88">
        <v>2961</v>
      </c>
      <c r="M5" s="88">
        <v>5836020</v>
      </c>
      <c r="N5" s="88">
        <v>4817</v>
      </c>
      <c r="O5" s="88">
        <v>3751625</v>
      </c>
      <c r="P5" s="88">
        <v>3083</v>
      </c>
      <c r="Q5" s="64">
        <f>+I5+K5+M5+O5</f>
        <v>15631885</v>
      </c>
      <c r="R5" s="65">
        <f>+J5+L5+N5+P5</f>
        <v>12995</v>
      </c>
      <c r="S5" s="89">
        <f>IF(Q5&lt;&gt;0,R5/G5,"")</f>
        <v>499.8076923076923</v>
      </c>
      <c r="T5" s="89">
        <f>IF(Q5&lt;&gt;0,Q5/R5,"")</f>
        <v>1202.9153520584841</v>
      </c>
      <c r="U5" s="67">
        <v>23936450</v>
      </c>
      <c r="V5" s="90">
        <f>IF(U5&lt;&gt;0,-(U5-Q5)/U5,"")</f>
        <v>-0.34694221574210043</v>
      </c>
      <c r="W5" s="51">
        <v>157592489</v>
      </c>
      <c r="X5" s="51">
        <v>136116</v>
      </c>
      <c r="Y5" s="53">
        <f>W5/X5</f>
        <v>1157.7807825678099</v>
      </c>
    </row>
    <row r="6" spans="1:25" ht="30" customHeight="1">
      <c r="A6" s="40">
        <v>3</v>
      </c>
      <c r="B6" s="41"/>
      <c r="C6" s="48" t="s">
        <v>26</v>
      </c>
      <c r="D6" s="60">
        <v>40045</v>
      </c>
      <c r="E6" s="49" t="s">
        <v>27</v>
      </c>
      <c r="F6" s="50" t="s">
        <v>28</v>
      </c>
      <c r="G6" s="50" t="s">
        <v>23</v>
      </c>
      <c r="H6" s="50">
        <v>4</v>
      </c>
      <c r="I6" s="88">
        <v>701905</v>
      </c>
      <c r="J6" s="88">
        <v>618</v>
      </c>
      <c r="K6" s="88">
        <v>1787960</v>
      </c>
      <c r="L6" s="88">
        <v>1492</v>
      </c>
      <c r="M6" s="88">
        <v>5415370</v>
      </c>
      <c r="N6" s="88">
        <v>4328</v>
      </c>
      <c r="O6" s="88">
        <v>4776810</v>
      </c>
      <c r="P6" s="88">
        <v>3780</v>
      </c>
      <c r="Q6" s="64">
        <f aca="true" t="shared" si="0" ref="Q6:R8">+I6+K6+M6+O6</f>
        <v>12682045</v>
      </c>
      <c r="R6" s="65">
        <f t="shared" si="0"/>
        <v>10218</v>
      </c>
      <c r="S6" s="66" t="e">
        <f>IF(Q6&lt;&gt;0,R6/G6,"")</f>
        <v>#VALUE!</v>
      </c>
      <c r="T6" s="66">
        <f>IF(Q6&lt;&gt;0,Q6/R6,"")</f>
        <v>1241.147484830691</v>
      </c>
      <c r="U6" s="67">
        <v>22673900</v>
      </c>
      <c r="V6" s="68">
        <f>IF(U6&lt;&gt;0,-(U6-Q6)/U6,"")</f>
        <v>-0.44067650470364605</v>
      </c>
      <c r="W6" s="51">
        <v>158708890</v>
      </c>
      <c r="X6" s="51">
        <v>124603</v>
      </c>
      <c r="Y6" s="53">
        <f>W6/X6</f>
        <v>1273.7164434243157</v>
      </c>
    </row>
    <row r="7" spans="1:25" ht="30" customHeight="1">
      <c r="A7" s="84">
        <v>4</v>
      </c>
      <c r="B7" s="85"/>
      <c r="C7" s="59" t="s">
        <v>29</v>
      </c>
      <c r="D7" s="60">
        <v>40059</v>
      </c>
      <c r="E7" s="61" t="s">
        <v>22</v>
      </c>
      <c r="F7" s="62">
        <v>28</v>
      </c>
      <c r="G7" s="62" t="s">
        <v>23</v>
      </c>
      <c r="H7" s="62">
        <v>2</v>
      </c>
      <c r="I7" s="87">
        <v>1409740</v>
      </c>
      <c r="J7" s="87">
        <v>1185</v>
      </c>
      <c r="K7" s="87">
        <v>2284185</v>
      </c>
      <c r="L7" s="87">
        <v>1875</v>
      </c>
      <c r="M7" s="87">
        <v>3899110</v>
      </c>
      <c r="N7" s="87">
        <v>3242</v>
      </c>
      <c r="O7" s="87">
        <v>2655070</v>
      </c>
      <c r="P7" s="87">
        <v>2162</v>
      </c>
      <c r="Q7" s="64">
        <f t="shared" si="0"/>
        <v>10248105</v>
      </c>
      <c r="R7" s="65">
        <f t="shared" si="0"/>
        <v>8464</v>
      </c>
      <c r="S7" s="66" t="e">
        <f>IF(Q7&lt;&gt;0,R7/G7,"")</f>
        <v>#VALUE!</v>
      </c>
      <c r="T7" s="66">
        <f>IF(Q7&lt;&gt;0,Q7/R7,"")</f>
        <v>1210.7874527410208</v>
      </c>
      <c r="U7" s="67">
        <v>19812085</v>
      </c>
      <c r="V7" s="68">
        <f>IF(U7&lt;&gt;0,-(U7-Q7)/U7,"")</f>
        <v>-0.4827346541265091</v>
      </c>
      <c r="W7" s="54">
        <v>35091925</v>
      </c>
      <c r="X7" s="54">
        <v>29443</v>
      </c>
      <c r="Y7" s="53">
        <f>W7/X7</f>
        <v>1191.859695003906</v>
      </c>
    </row>
    <row r="8" spans="1:25" s="98" customFormat="1" ht="30" customHeight="1">
      <c r="A8" s="93">
        <v>5</v>
      </c>
      <c r="B8" s="41"/>
      <c r="C8" s="86" t="s">
        <v>37</v>
      </c>
      <c r="D8" s="60">
        <v>40052</v>
      </c>
      <c r="E8" s="61" t="s">
        <v>38</v>
      </c>
      <c r="F8" s="62">
        <v>17</v>
      </c>
      <c r="G8" s="62" t="s">
        <v>23</v>
      </c>
      <c r="H8" s="62">
        <v>3</v>
      </c>
      <c r="I8" s="94"/>
      <c r="J8" s="95"/>
      <c r="K8" s="94"/>
      <c r="L8" s="96"/>
      <c r="M8" s="94"/>
      <c r="N8" s="96"/>
      <c r="O8" s="94"/>
      <c r="P8" s="96"/>
      <c r="Q8" s="64">
        <v>5821180</v>
      </c>
      <c r="R8" s="65">
        <v>4734</v>
      </c>
      <c r="S8" s="89" t="e">
        <f>IF(Q8&lt;&gt;0,R8/G8,"")</f>
        <v>#VALUE!</v>
      </c>
      <c r="T8" s="89">
        <f>IF(Q8&lt;&gt;0,Q8/R8,"")</f>
        <v>1229.6535699197295</v>
      </c>
      <c r="U8" s="67">
        <v>8522465</v>
      </c>
      <c r="V8" s="90">
        <f>IF(U8&lt;&gt;0,-(U8-Q8)/U8,"")</f>
        <v>-0.3169605272652924</v>
      </c>
      <c r="W8" s="67"/>
      <c r="X8" s="97">
        <v>30173</v>
      </c>
      <c r="Y8" s="53">
        <f>W8/X8</f>
        <v>0</v>
      </c>
    </row>
    <row r="9" spans="1:25" ht="30" customHeight="1">
      <c r="A9" s="40">
        <v>6</v>
      </c>
      <c r="B9" s="41"/>
      <c r="C9" s="86" t="s">
        <v>30</v>
      </c>
      <c r="D9" s="60">
        <v>39982</v>
      </c>
      <c r="E9" s="61" t="s">
        <v>22</v>
      </c>
      <c r="F9" s="62">
        <v>29</v>
      </c>
      <c r="G9" s="62" t="s">
        <v>23</v>
      </c>
      <c r="H9" s="62">
        <v>13</v>
      </c>
      <c r="I9" s="87">
        <v>490250</v>
      </c>
      <c r="J9" s="87">
        <v>405</v>
      </c>
      <c r="K9" s="87">
        <v>1030420</v>
      </c>
      <c r="L9" s="87">
        <v>866</v>
      </c>
      <c r="M9" s="87">
        <v>1932860</v>
      </c>
      <c r="N9" s="87">
        <v>1567</v>
      </c>
      <c r="O9" s="87">
        <v>1151310</v>
      </c>
      <c r="P9" s="87">
        <v>938</v>
      </c>
      <c r="Q9" s="64">
        <f aca="true" t="shared" si="1" ref="Q8:R13">+I9+K9+M9+O9</f>
        <v>4604840</v>
      </c>
      <c r="R9" s="65">
        <f t="shared" si="1"/>
        <v>3776</v>
      </c>
      <c r="S9" s="66" t="e">
        <f>IF(Q9&lt;&gt;0,R9/G9,"")</f>
        <v>#VALUE!</v>
      </c>
      <c r="T9" s="66">
        <f>IF(Q9&lt;&gt;0,Q9/R9,"")</f>
        <v>1219.5021186440679</v>
      </c>
      <c r="U9" s="67">
        <v>5910540</v>
      </c>
      <c r="V9" s="68">
        <f>IF(U9&lt;&gt;0,-(U9-Q9)/U9,"")</f>
        <v>-0.2209104413471527</v>
      </c>
      <c r="W9" s="54">
        <v>287834075</v>
      </c>
      <c r="X9" s="54">
        <v>260827</v>
      </c>
      <c r="Y9" s="53">
        <f>W9/X9</f>
        <v>1103.544015765239</v>
      </c>
    </row>
    <row r="10" spans="1:25" ht="30" customHeight="1">
      <c r="A10" s="91">
        <v>7</v>
      </c>
      <c r="B10" s="92"/>
      <c r="C10" s="48" t="s">
        <v>31</v>
      </c>
      <c r="D10" s="60">
        <v>39995</v>
      </c>
      <c r="E10" s="49" t="s">
        <v>22</v>
      </c>
      <c r="F10" s="50" t="s">
        <v>32</v>
      </c>
      <c r="G10" s="50" t="s">
        <v>23</v>
      </c>
      <c r="H10" s="50">
        <v>11</v>
      </c>
      <c r="I10" s="87">
        <v>224340</v>
      </c>
      <c r="J10" s="87">
        <v>212</v>
      </c>
      <c r="K10" s="87">
        <v>549470</v>
      </c>
      <c r="L10" s="87">
        <v>571</v>
      </c>
      <c r="M10" s="87">
        <v>1940920</v>
      </c>
      <c r="N10" s="87">
        <v>1770</v>
      </c>
      <c r="O10" s="87">
        <v>1727390</v>
      </c>
      <c r="P10" s="87">
        <v>1504</v>
      </c>
      <c r="Q10" s="64">
        <f t="shared" si="1"/>
        <v>4442120</v>
      </c>
      <c r="R10" s="65">
        <f t="shared" si="1"/>
        <v>4057</v>
      </c>
      <c r="S10" s="66" t="e">
        <f>IF(Q10&lt;&gt;0,R10/G10,"")</f>
        <v>#VALUE!</v>
      </c>
      <c r="T10" s="66">
        <f>IF(Q10&lt;&gt;0,Q10/R10,"")</f>
        <v>1094.9272861720483</v>
      </c>
      <c r="U10" s="67">
        <v>8046130</v>
      </c>
      <c r="V10" s="68">
        <f>IF(U10&lt;&gt;0,-(U10-Q10)/U10,"")</f>
        <v>-0.4479184402936567</v>
      </c>
      <c r="W10" s="54">
        <v>741263970</v>
      </c>
      <c r="X10" s="54">
        <v>598479</v>
      </c>
      <c r="Y10" s="53">
        <f>W10/X10</f>
        <v>1238.5797496654018</v>
      </c>
    </row>
    <row r="11" spans="1:25" ht="30" customHeight="1">
      <c r="A11" s="91">
        <v>8</v>
      </c>
      <c r="B11" s="92"/>
      <c r="C11" s="59" t="s">
        <v>33</v>
      </c>
      <c r="D11" s="60">
        <v>40017</v>
      </c>
      <c r="E11" s="61" t="s">
        <v>22</v>
      </c>
      <c r="F11" s="62" t="s">
        <v>34</v>
      </c>
      <c r="G11" s="62" t="s">
        <v>23</v>
      </c>
      <c r="H11" s="62">
        <v>8</v>
      </c>
      <c r="I11" s="87">
        <v>352170</v>
      </c>
      <c r="J11" s="87">
        <v>321</v>
      </c>
      <c r="K11" s="87">
        <v>727150</v>
      </c>
      <c r="L11" s="87">
        <v>688</v>
      </c>
      <c r="M11" s="87">
        <v>1608220</v>
      </c>
      <c r="N11" s="87">
        <v>1417</v>
      </c>
      <c r="O11" s="87">
        <v>1112350</v>
      </c>
      <c r="P11" s="87">
        <v>1013</v>
      </c>
      <c r="Q11" s="64">
        <f t="shared" si="1"/>
        <v>3799890</v>
      </c>
      <c r="R11" s="65">
        <f t="shared" si="1"/>
        <v>3439</v>
      </c>
      <c r="S11" s="66" t="e">
        <f>IF(Q11&lt;&gt;0,R11/G11,"")</f>
        <v>#VALUE!</v>
      </c>
      <c r="T11" s="66">
        <f>IF(Q11&lt;&gt;0,Q11/R11,"")</f>
        <v>1104.9403896481535</v>
      </c>
      <c r="U11" s="67">
        <v>7098965</v>
      </c>
      <c r="V11" s="68">
        <f>IF(U11&lt;&gt;0,-(U11-Q11)/U11,"")</f>
        <v>-0.46472619600181153</v>
      </c>
      <c r="W11" s="54">
        <v>509429230</v>
      </c>
      <c r="X11" s="54">
        <v>464890</v>
      </c>
      <c r="Y11" s="53">
        <f>W11/X11</f>
        <v>1095.805954096668</v>
      </c>
    </row>
    <row r="12" spans="1:25" ht="30" customHeight="1">
      <c r="A12" s="40">
        <v>9</v>
      </c>
      <c r="B12" s="41"/>
      <c r="C12" s="61" t="s">
        <v>35</v>
      </c>
      <c r="D12" s="60">
        <v>40066</v>
      </c>
      <c r="E12" s="61" t="s">
        <v>27</v>
      </c>
      <c r="F12" s="62">
        <v>10</v>
      </c>
      <c r="G12" s="62" t="s">
        <v>23</v>
      </c>
      <c r="H12" s="62">
        <v>1</v>
      </c>
      <c r="I12" s="88">
        <v>667580</v>
      </c>
      <c r="J12" s="88">
        <v>566</v>
      </c>
      <c r="K12" s="88">
        <v>777830</v>
      </c>
      <c r="L12" s="88">
        <v>660</v>
      </c>
      <c r="M12" s="88">
        <v>1178320</v>
      </c>
      <c r="N12" s="88">
        <v>1014</v>
      </c>
      <c r="O12" s="88">
        <v>917445</v>
      </c>
      <c r="P12" s="88">
        <v>764</v>
      </c>
      <c r="Q12" s="64">
        <f t="shared" si="1"/>
        <v>3541175</v>
      </c>
      <c r="R12" s="65">
        <f t="shared" si="1"/>
        <v>3004</v>
      </c>
      <c r="S12" s="66" t="e">
        <f>IF(Q12&lt;&gt;0,R12/G12,"")</f>
        <v>#VALUE!</v>
      </c>
      <c r="T12" s="66">
        <f>IF(Q12&lt;&gt;0,Q12/R12,"")</f>
        <v>1178.8199067909454</v>
      </c>
      <c r="U12" s="67">
        <v>0</v>
      </c>
      <c r="V12" s="68">
        <f>IF(U12&lt;&gt;0,-(U12-Q12)/U12,"")</f>
      </c>
      <c r="W12" s="51">
        <v>3541175</v>
      </c>
      <c r="X12" s="51">
        <v>3004</v>
      </c>
      <c r="Y12" s="53">
        <f>W12/X12</f>
        <v>1178.8199067909454</v>
      </c>
    </row>
    <row r="13" spans="1:25" ht="30" customHeight="1">
      <c r="A13" s="40">
        <v>10</v>
      </c>
      <c r="B13" s="41"/>
      <c r="C13" s="59" t="s">
        <v>36</v>
      </c>
      <c r="D13" s="60">
        <v>39982</v>
      </c>
      <c r="E13" s="61" t="s">
        <v>27</v>
      </c>
      <c r="F13" s="62">
        <v>27</v>
      </c>
      <c r="G13" s="62" t="s">
        <v>23</v>
      </c>
      <c r="H13" s="62">
        <v>13</v>
      </c>
      <c r="I13" s="88">
        <v>345810</v>
      </c>
      <c r="J13" s="88">
        <v>301</v>
      </c>
      <c r="K13" s="88">
        <v>726590</v>
      </c>
      <c r="L13" s="88">
        <v>613</v>
      </c>
      <c r="M13" s="88">
        <v>1370780</v>
      </c>
      <c r="N13" s="88">
        <v>1128</v>
      </c>
      <c r="O13" s="88">
        <v>813610</v>
      </c>
      <c r="P13" s="88">
        <v>691</v>
      </c>
      <c r="Q13" s="64">
        <f t="shared" si="1"/>
        <v>3256790</v>
      </c>
      <c r="R13" s="65">
        <f t="shared" si="1"/>
        <v>2733</v>
      </c>
      <c r="S13" s="66" t="e">
        <f>IF(Q13&lt;&gt;0,R13/G13,"")</f>
        <v>#VALUE!</v>
      </c>
      <c r="T13" s="66">
        <f>IF(Q13&lt;&gt;0,Q13/R13,"")</f>
        <v>1191.653860226857</v>
      </c>
      <c r="U13" s="67">
        <v>4634900</v>
      </c>
      <c r="V13" s="68">
        <f>IF(U13&lt;&gt;0,-(U13-Q13)/U13,"")</f>
        <v>-0.2973332757988306</v>
      </c>
      <c r="W13" s="51">
        <v>247724675</v>
      </c>
      <c r="X13" s="51">
        <v>223864</v>
      </c>
      <c r="Y13" s="53">
        <f>W13/X13</f>
        <v>1106.5855832112354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74" t="s">
        <v>17</v>
      </c>
      <c r="C15" s="75"/>
      <c r="D15" s="75"/>
      <c r="E15" s="76"/>
      <c r="F15" s="23"/>
      <c r="G15" s="23">
        <f>SUM(G4:G14)</f>
        <v>26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102558720</v>
      </c>
      <c r="R15" s="27">
        <f>SUM(R4:R14)</f>
        <v>78727</v>
      </c>
      <c r="S15" s="28">
        <f>R15/G15</f>
        <v>3027.9615384615386</v>
      </c>
      <c r="T15" s="52">
        <f>Q15/R15</f>
        <v>1302.7134274137209</v>
      </c>
      <c r="U15" s="39">
        <v>105939335</v>
      </c>
      <c r="V15" s="38">
        <f>IF(U15&lt;&gt;0,-(U15-Q15)/U15,"")</f>
        <v>-0.03191085728450155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0" t="s">
        <v>19</v>
      </c>
      <c r="V16" s="70"/>
      <c r="W16" s="70"/>
      <c r="X16" s="70"/>
      <c r="Y16" s="70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1"/>
      <c r="V17" s="71"/>
      <c r="W17" s="71"/>
      <c r="X17" s="71"/>
      <c r="Y17" s="71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1"/>
      <c r="V18" s="71"/>
      <c r="W18" s="71"/>
      <c r="X18" s="71"/>
      <c r="Y18" s="71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2009-09-14T14:04:22Z</dcterms:modified>
  <cp:category/>
  <cp:version/>
  <cp:contentType/>
  <cp:contentStatus/>
</cp:coreProperties>
</file>