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17" sheetId="1" r:id="rId1"/>
  </sheets>
  <definedNames/>
  <calcPr fullCalcOnLoad="1"/>
</workbook>
</file>

<file path=xl/sharedStrings.xml><?xml version="1.0" encoding="utf-8"?>
<sst xmlns="http://schemas.openxmlformats.org/spreadsheetml/2006/main" count="62" uniqueCount="40">
  <si>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</si>
  <si>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</si>
  <si>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</si>
  <si>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</si>
  <si>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</si>
  <si>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</si>
  <si>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</si>
  <si>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</si>
  <si>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</si>
  <si>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</si>
  <si>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</si>
  <si>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</si>
  <si>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</si>
  <si>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</si>
  <si>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</si>
  <si>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</si>
  <si>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</si>
  <si>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</si>
  <si>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</si>
  <si>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</si>
  <si>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</si>
  <si>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X-Men Origins: Wolverine</t>
  </si>
  <si>
    <t>InterCom</t>
  </si>
  <si>
    <t>n/a</t>
  </si>
  <si>
    <t>Hannah Montana: The Movie</t>
  </si>
  <si>
    <t>Forum Hungary</t>
  </si>
  <si>
    <t>Duplicity</t>
  </si>
  <si>
    <t>UIP</t>
  </si>
  <si>
    <t>27+1</t>
  </si>
  <si>
    <t>Monsters vs. Aliens</t>
  </si>
  <si>
    <t>26+11+1+1</t>
  </si>
  <si>
    <t>I Love You, Man</t>
  </si>
  <si>
    <t>Confessions of a Shopaholic</t>
  </si>
  <si>
    <t>Fast &amp; Furious</t>
  </si>
  <si>
    <t>Bienvenue, chez les Ch'tis</t>
  </si>
  <si>
    <t>Best Hollywood</t>
  </si>
  <si>
    <t>New in Town</t>
  </si>
  <si>
    <t>SPI/Forum Hungary</t>
  </si>
  <si>
    <t>Álom.net (local)</t>
  </si>
  <si>
    <t>HCC Media Group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</si>
</sst>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\ "/>
    <numFmt numFmtId="181" formatCode="dd/mm/yy"/>
    <numFmt numFmtId="182" formatCode="#,##0\ "/>
    <numFmt numFmtId="183" formatCode="0\ %\ "/>
    <numFmt numFmtId="184" formatCode="#,##0.00\ "/>
    <numFmt numFmtId="185" formatCode="_(* #,##0_);_(* \(#,##0\);_(* &quot;-&quot;??_);_(@_)"/>
    <numFmt numFmtId="186" formatCode="_-* #,##0\ _F_t_-;\-* #,##0\ _F_t_-;_-* &quot;-&quot;??\ _F_t_-;_-@_-"/>
    <numFmt numFmtId="187" formatCode="#,##0_ ;[Red]\-#,##0\ "/>
    <numFmt numFmtId="188" formatCode="[$-40E]yyyy\.\ mmmm\ d\."/>
    <numFmt numFmtId="189" formatCode="dd/mm/yyyy;@"/>
  </numFmts>
  <fonts count="39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9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23" borderId="0" applyNumberFormat="0" applyBorder="0" applyAlignment="0" applyProtection="0"/>
    <xf numFmtId="0" fontId="33" fillId="2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79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0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1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0" fontId="11" fillId="24" borderId="18" xfId="0" applyNumberFormat="1" applyFont="1" applyFill="1" applyBorder="1" applyAlignment="1" applyProtection="1">
      <alignment vertical="center"/>
      <protection/>
    </xf>
    <xf numFmtId="182" fontId="11" fillId="24" borderId="19" xfId="0" applyNumberFormat="1" applyFont="1" applyFill="1" applyBorder="1" applyAlignment="1" applyProtection="1">
      <alignment vertical="center"/>
      <protection/>
    </xf>
    <xf numFmtId="182" fontId="11" fillId="24" borderId="20" xfId="0" applyNumberFormat="1" applyFont="1" applyFill="1" applyBorder="1" applyAlignment="1" applyProtection="1">
      <alignment vertical="center"/>
      <protection/>
    </xf>
    <xf numFmtId="182" fontId="11" fillId="24" borderId="20" xfId="0" applyNumberFormat="1" applyFont="1" applyFill="1" applyBorder="1" applyAlignment="1" applyProtection="1">
      <alignment horizontal="right" vertical="center"/>
      <protection/>
    </xf>
    <xf numFmtId="185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85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83" fontId="14" fillId="0" borderId="24" xfId="55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0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15" fillId="25" borderId="26" xfId="0" applyFont="1" applyFill="1" applyBorder="1" applyAlignment="1" applyProtection="1">
      <alignment vertical="center"/>
      <protection locked="0"/>
    </xf>
    <xf numFmtId="0" fontId="15" fillId="25" borderId="26" xfId="0" applyFont="1" applyFill="1" applyBorder="1" applyAlignment="1" applyProtection="1">
      <alignment horizontal="left" vertical="center"/>
      <protection locked="0"/>
    </xf>
    <xf numFmtId="0" fontId="14" fillId="25" borderId="26" xfId="0" applyFont="1" applyFill="1" applyBorder="1" applyAlignment="1" applyProtection="1">
      <alignment horizontal="center" vertical="center"/>
      <protection locked="0"/>
    </xf>
    <xf numFmtId="3" fontId="14" fillId="25" borderId="26" xfId="55" applyNumberFormat="1" applyFont="1" applyFill="1" applyBorder="1" applyAlignment="1" applyProtection="1">
      <alignment horizontal="center" vertical="center"/>
      <protection/>
    </xf>
    <xf numFmtId="3" fontId="16" fillId="25" borderId="26" xfId="0" applyNumberFormat="1" applyFont="1" applyFill="1" applyBorder="1" applyAlignment="1">
      <alignment/>
    </xf>
    <xf numFmtId="3" fontId="14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5" applyNumberFormat="1" applyFont="1" applyFill="1" applyBorder="1" applyAlignment="1" applyProtection="1">
      <alignment horizontal="right"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15" fillId="25" borderId="26" xfId="0" applyNumberFormat="1" applyFont="1" applyFill="1" applyBorder="1" applyAlignment="1" applyProtection="1">
      <alignment vertical="center"/>
      <protection locked="0"/>
    </xf>
    <xf numFmtId="189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5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39" applyNumberFormat="1" applyFont="1" applyFill="1" applyBorder="1" applyAlignment="1">
      <alignment horizontal="right"/>
    </xf>
    <xf numFmtId="3" fontId="16" fillId="25" borderId="26" xfId="39" applyNumberFormat="1" applyFont="1" applyFill="1" applyBorder="1" applyAlignment="1" applyProtection="1">
      <alignment horizontal="right"/>
      <protection/>
    </xf>
    <xf numFmtId="3" fontId="16" fillId="25" borderId="26" xfId="0" applyNumberFormat="1" applyFont="1" applyFill="1" applyBorder="1" applyAlignment="1">
      <alignment horizontal="right"/>
    </xf>
    <xf numFmtId="183" fontId="14" fillId="25" borderId="26" xfId="55" applyNumberFormat="1" applyFont="1" applyFill="1" applyBorder="1" applyAlignment="1" applyProtection="1">
      <alignment vertical="center"/>
      <protection/>
    </xf>
    <xf numFmtId="3" fontId="16" fillId="0" borderId="26" xfId="39" applyNumberFormat="1" applyFont="1" applyBorder="1" applyAlignment="1">
      <alignment/>
    </xf>
    <xf numFmtId="3" fontId="14" fillId="25" borderId="26" xfId="39" applyNumberFormat="1" applyFont="1" applyFill="1" applyBorder="1" applyAlignment="1" applyProtection="1">
      <alignment horizontal="right"/>
      <protection/>
    </xf>
    <xf numFmtId="3" fontId="34" fillId="25" borderId="26" xfId="0" applyNumberFormat="1" applyFont="1" applyFill="1" applyBorder="1" applyAlignment="1">
      <alignment vertical="center"/>
    </xf>
    <xf numFmtId="3" fontId="14" fillId="25" borderId="26" xfId="0" applyNumberFormat="1" applyFont="1" applyFill="1" applyBorder="1" applyAlignment="1">
      <alignment/>
    </xf>
    <xf numFmtId="3" fontId="14" fillId="25" borderId="26" xfId="0" applyNumberFormat="1" applyFont="1" applyFill="1" applyBorder="1" applyAlignment="1">
      <alignment horizontal="right"/>
    </xf>
    <xf numFmtId="3" fontId="14" fillId="25" borderId="26" xfId="55" applyNumberFormat="1" applyFont="1" applyFill="1" applyBorder="1" applyAlignment="1" applyProtection="1">
      <alignment horizontal="center"/>
      <protection/>
    </xf>
    <xf numFmtId="183" fontId="14" fillId="25" borderId="26" xfId="55" applyNumberFormat="1" applyFont="1" applyFill="1" applyBorder="1" applyAlignment="1" applyProtection="1">
      <alignment/>
      <protection/>
    </xf>
    <xf numFmtId="3" fontId="16" fillId="25" borderId="26" xfId="0" applyNumberFormat="1" applyFont="1" applyFill="1" applyBorder="1" applyAlignment="1">
      <alignment/>
    </xf>
    <xf numFmtId="3" fontId="16" fillId="25" borderId="26" xfId="0" applyNumberFormat="1" applyFont="1" applyFill="1" applyBorder="1" applyAlignment="1">
      <alignment horizontal="center"/>
    </xf>
    <xf numFmtId="0" fontId="4" fillId="0" borderId="28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79" fontId="4" fillId="0" borderId="28" xfId="39" applyFont="1" applyFill="1" applyBorder="1" applyAlignment="1" applyProtection="1">
      <alignment horizontal="center" vertical="center"/>
      <protection/>
    </xf>
    <xf numFmtId="179" fontId="4" fillId="0" borderId="15" xfId="39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Percent" xfId="55"/>
    <cellStyle name="Rossz" xfId="56"/>
    <cellStyle name="Semleges" xfId="57"/>
    <cellStyle name="Számítá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553527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3201650" y="447675"/>
          <a:ext cx="257175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17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30 APRIL- 3 MAY 2009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D9" sqref="D9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15.7109375" style="0" customWidth="1"/>
    <col min="4" max="4" width="11.421875" style="0" customWidth="1"/>
    <col min="5" max="5" width="11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8.57421875" style="0" customWidth="1"/>
    <col min="11" max="11" width="12.7109375" style="0" customWidth="1"/>
    <col min="12" max="12" width="8.00390625" style="0" customWidth="1"/>
    <col min="13" max="13" width="11.140625" style="0" customWidth="1"/>
    <col min="14" max="14" width="8.57421875" style="0" customWidth="1"/>
    <col min="15" max="15" width="10.7109375" style="0" customWidth="1"/>
    <col min="16" max="16" width="7.8515625" style="0" customWidth="1"/>
    <col min="17" max="17" width="13.5742187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5.140625" style="0" customWidth="1"/>
    <col min="24" max="24" width="9.7109375" style="0" customWidth="1"/>
    <col min="25" max="25" width="7.851562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4" t="s">
        <v>0</v>
      </c>
      <c r="D2" s="86" t="s">
        <v>1</v>
      </c>
      <c r="E2" s="86" t="s">
        <v>2</v>
      </c>
      <c r="F2" s="89" t="s">
        <v>3</v>
      </c>
      <c r="G2" s="89" t="s">
        <v>4</v>
      </c>
      <c r="H2" s="89" t="s">
        <v>5</v>
      </c>
      <c r="I2" s="77" t="s">
        <v>18</v>
      </c>
      <c r="J2" s="77"/>
      <c r="K2" s="77" t="s">
        <v>6</v>
      </c>
      <c r="L2" s="77"/>
      <c r="M2" s="77" t="s">
        <v>7</v>
      </c>
      <c r="N2" s="77"/>
      <c r="O2" s="77" t="s">
        <v>8</v>
      </c>
      <c r="P2" s="77"/>
      <c r="Q2" s="77" t="s">
        <v>9</v>
      </c>
      <c r="R2" s="77"/>
      <c r="S2" s="77"/>
      <c r="T2" s="77"/>
      <c r="U2" s="77" t="s">
        <v>10</v>
      </c>
      <c r="V2" s="77"/>
      <c r="W2" s="77" t="s">
        <v>11</v>
      </c>
      <c r="X2" s="77"/>
      <c r="Y2" s="80"/>
    </row>
    <row r="3" spans="1:25" ht="30" customHeight="1">
      <c r="A3" s="13"/>
      <c r="B3" s="14"/>
      <c r="C3" s="85"/>
      <c r="D3" s="87"/>
      <c r="E3" s="88"/>
      <c r="F3" s="90"/>
      <c r="G3" s="90"/>
      <c r="H3" s="90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60" t="s">
        <v>21</v>
      </c>
      <c r="D4" s="61">
        <v>39933</v>
      </c>
      <c r="E4" s="62" t="s">
        <v>22</v>
      </c>
      <c r="F4" s="63">
        <v>29</v>
      </c>
      <c r="G4" s="63" t="s">
        <v>23</v>
      </c>
      <c r="H4" s="63">
        <v>1</v>
      </c>
      <c r="I4" s="64">
        <v>7721420</v>
      </c>
      <c r="J4" s="64">
        <v>7131</v>
      </c>
      <c r="K4" s="64">
        <v>11853885</v>
      </c>
      <c r="L4" s="64">
        <v>10838</v>
      </c>
      <c r="M4" s="64">
        <v>13274420</v>
      </c>
      <c r="N4" s="64">
        <v>12077</v>
      </c>
      <c r="O4" s="64">
        <v>7469465</v>
      </c>
      <c r="P4" s="64">
        <v>6809</v>
      </c>
      <c r="Q4" s="65">
        <f aca="true" t="shared" si="0" ref="Q4:R6">+I4+K4+M4+O4</f>
        <v>40319190</v>
      </c>
      <c r="R4" s="69">
        <f t="shared" si="0"/>
        <v>36855</v>
      </c>
      <c r="S4" s="73" t="e">
        <f aca="true" t="shared" si="1" ref="S4:S11">IF(Q4&lt;&gt;0,R4/G4,"")</f>
        <v>#VALUE!</v>
      </c>
      <c r="T4" s="73">
        <f aca="true" t="shared" si="2" ref="T4:T11">IF(Q4&lt;&gt;0,Q4/R4,"")</f>
        <v>1093.995115995116</v>
      </c>
      <c r="U4" s="66">
        <v>0</v>
      </c>
      <c r="V4" s="67">
        <f aca="true" t="shared" si="3" ref="V4:V11">IF(U4&lt;&gt;0,-(U4-Q4)/U4,"")</f>
      </c>
      <c r="W4" s="68">
        <v>40319190</v>
      </c>
      <c r="X4" s="68">
        <v>36855</v>
      </c>
      <c r="Y4" s="55">
        <f aca="true" t="shared" si="4" ref="Y4:Y11">W4/X4</f>
        <v>1093.995115995116</v>
      </c>
    </row>
    <row r="5" spans="1:25" ht="30" customHeight="1">
      <c r="A5" s="40">
        <v>2</v>
      </c>
      <c r="B5" s="41"/>
      <c r="C5" s="70" t="s">
        <v>24</v>
      </c>
      <c r="D5" s="61">
        <v>39926</v>
      </c>
      <c r="E5" s="62" t="s">
        <v>25</v>
      </c>
      <c r="F5" s="63">
        <v>28</v>
      </c>
      <c r="G5" s="63" t="s">
        <v>23</v>
      </c>
      <c r="H5" s="63">
        <v>2</v>
      </c>
      <c r="I5" s="71">
        <v>2074455</v>
      </c>
      <c r="J5" s="71">
        <v>2198</v>
      </c>
      <c r="K5" s="71">
        <v>4930480</v>
      </c>
      <c r="L5" s="71">
        <v>4904</v>
      </c>
      <c r="M5" s="71">
        <v>7249755</v>
      </c>
      <c r="N5" s="71">
        <v>7242</v>
      </c>
      <c r="O5" s="53">
        <v>3825470</v>
      </c>
      <c r="P5" s="53">
        <v>3815</v>
      </c>
      <c r="Q5" s="65">
        <f t="shared" si="0"/>
        <v>18080160</v>
      </c>
      <c r="R5" s="69">
        <f t="shared" si="0"/>
        <v>18159</v>
      </c>
      <c r="S5" s="73" t="e">
        <f t="shared" si="1"/>
        <v>#VALUE!</v>
      </c>
      <c r="T5" s="73">
        <f t="shared" si="2"/>
        <v>995.6583512307947</v>
      </c>
      <c r="U5" s="66">
        <v>30134935</v>
      </c>
      <c r="V5" s="74">
        <f t="shared" si="3"/>
        <v>-0.4000265804455858</v>
      </c>
      <c r="W5" s="75">
        <v>51866498</v>
      </c>
      <c r="X5" s="75">
        <v>51229</v>
      </c>
      <c r="Y5" s="55">
        <f t="shared" si="4"/>
        <v>1012.4440844053173</v>
      </c>
    </row>
    <row r="6" spans="1:25" ht="30" customHeight="1">
      <c r="A6" s="40">
        <v>3</v>
      </c>
      <c r="B6" s="41"/>
      <c r="C6" s="48" t="s">
        <v>26</v>
      </c>
      <c r="D6" s="61">
        <v>39933</v>
      </c>
      <c r="E6" s="49" t="s">
        <v>27</v>
      </c>
      <c r="F6" s="50" t="s">
        <v>28</v>
      </c>
      <c r="G6" s="50">
        <v>28</v>
      </c>
      <c r="H6" s="50">
        <v>1</v>
      </c>
      <c r="I6" s="64">
        <v>2244515</v>
      </c>
      <c r="J6" s="64">
        <v>1967</v>
      </c>
      <c r="K6" s="72">
        <v>4894759</v>
      </c>
      <c r="L6" s="72">
        <v>4372</v>
      </c>
      <c r="M6" s="72">
        <v>6465975</v>
      </c>
      <c r="N6" s="72">
        <v>5661</v>
      </c>
      <c r="O6" s="72">
        <v>3319615</v>
      </c>
      <c r="P6" s="72">
        <v>2925</v>
      </c>
      <c r="Q6" s="65">
        <f t="shared" si="0"/>
        <v>16924864</v>
      </c>
      <c r="R6" s="69">
        <f t="shared" si="0"/>
        <v>14925</v>
      </c>
      <c r="S6" s="73">
        <f t="shared" si="1"/>
        <v>533.0357142857143</v>
      </c>
      <c r="T6" s="73">
        <f t="shared" si="2"/>
        <v>1133.9942378559465</v>
      </c>
      <c r="U6" s="66">
        <v>0</v>
      </c>
      <c r="V6" s="74">
        <f t="shared" si="3"/>
      </c>
      <c r="W6" s="75">
        <v>16924864</v>
      </c>
      <c r="X6" s="75">
        <v>14925</v>
      </c>
      <c r="Y6" s="55">
        <f t="shared" si="4"/>
        <v>1133.9942378559465</v>
      </c>
    </row>
    <row r="7" spans="1:25" ht="30" customHeight="1">
      <c r="A7" s="40">
        <v>4</v>
      </c>
      <c r="B7" s="41"/>
      <c r="C7" s="70" t="s">
        <v>29</v>
      </c>
      <c r="D7" s="61">
        <v>39905</v>
      </c>
      <c r="E7" s="62" t="s">
        <v>27</v>
      </c>
      <c r="F7" s="63" t="s">
        <v>30</v>
      </c>
      <c r="G7" s="63">
        <v>39</v>
      </c>
      <c r="H7" s="63">
        <v>5</v>
      </c>
      <c r="I7" s="64">
        <v>790780</v>
      </c>
      <c r="J7" s="64">
        <v>583</v>
      </c>
      <c r="K7" s="72">
        <v>2761260</v>
      </c>
      <c r="L7" s="72">
        <v>2031</v>
      </c>
      <c r="M7" s="72">
        <v>4086515</v>
      </c>
      <c r="N7" s="72">
        <v>3037</v>
      </c>
      <c r="O7" s="72">
        <v>2329065</v>
      </c>
      <c r="P7" s="72">
        <v>1806</v>
      </c>
      <c r="Q7" s="65">
        <f aca="true" t="shared" si="5" ref="Q7:R9">+I7+K7+M7+O7</f>
        <v>9967620</v>
      </c>
      <c r="R7" s="69">
        <f t="shared" si="5"/>
        <v>7457</v>
      </c>
      <c r="S7" s="73">
        <f t="shared" si="1"/>
        <v>191.2051282051282</v>
      </c>
      <c r="T7" s="73">
        <f t="shared" si="2"/>
        <v>1336.679629877967</v>
      </c>
      <c r="U7" s="66">
        <v>10160386</v>
      </c>
      <c r="V7" s="74">
        <f t="shared" si="3"/>
        <v>-0.018972310697644754</v>
      </c>
      <c r="W7" s="75">
        <v>119242813</v>
      </c>
      <c r="X7" s="75">
        <v>91708</v>
      </c>
      <c r="Y7" s="55">
        <f t="shared" si="4"/>
        <v>1300.2443952545034</v>
      </c>
    </row>
    <row r="8" spans="1:25" ht="30" customHeight="1">
      <c r="A8" s="40">
        <v>5</v>
      </c>
      <c r="B8" s="41"/>
      <c r="C8" s="62" t="s">
        <v>31</v>
      </c>
      <c r="D8" s="61">
        <v>39926</v>
      </c>
      <c r="E8" s="62" t="s">
        <v>27</v>
      </c>
      <c r="F8" s="63" t="s">
        <v>28</v>
      </c>
      <c r="G8" s="63">
        <v>28</v>
      </c>
      <c r="H8" s="63">
        <v>2</v>
      </c>
      <c r="I8" s="64">
        <v>1406990</v>
      </c>
      <c r="J8" s="64">
        <v>1036</v>
      </c>
      <c r="K8" s="72">
        <v>2456285</v>
      </c>
      <c r="L8" s="72">
        <v>2233</v>
      </c>
      <c r="M8" s="72">
        <v>3147060</v>
      </c>
      <c r="N8" s="72">
        <v>2835</v>
      </c>
      <c r="O8" s="72">
        <v>1493155</v>
      </c>
      <c r="P8" s="72">
        <v>1359</v>
      </c>
      <c r="Q8" s="65">
        <f t="shared" si="5"/>
        <v>8503490</v>
      </c>
      <c r="R8" s="69">
        <f t="shared" si="5"/>
        <v>7463</v>
      </c>
      <c r="S8" s="73">
        <f t="shared" si="1"/>
        <v>266.5357142857143</v>
      </c>
      <c r="T8" s="73">
        <f t="shared" si="2"/>
        <v>1139.4198043682165</v>
      </c>
      <c r="U8" s="66">
        <v>13692665</v>
      </c>
      <c r="V8" s="74">
        <f t="shared" si="3"/>
        <v>-0.37897480147217505</v>
      </c>
      <c r="W8" s="75">
        <v>26183045</v>
      </c>
      <c r="X8" s="75">
        <v>23286</v>
      </c>
      <c r="Y8" s="55">
        <f t="shared" si="4"/>
        <v>1124.4114489392769</v>
      </c>
    </row>
    <row r="9" spans="1:25" ht="30" customHeight="1">
      <c r="A9" s="40">
        <v>6</v>
      </c>
      <c r="B9" s="41"/>
      <c r="C9" s="70" t="s">
        <v>33</v>
      </c>
      <c r="D9" s="61">
        <v>39912</v>
      </c>
      <c r="E9" s="62" t="s">
        <v>27</v>
      </c>
      <c r="F9" s="63">
        <v>28</v>
      </c>
      <c r="G9" s="63">
        <v>28</v>
      </c>
      <c r="H9" s="63">
        <v>4</v>
      </c>
      <c r="I9" s="64">
        <v>780130</v>
      </c>
      <c r="J9" s="64">
        <v>757</v>
      </c>
      <c r="K9" s="72">
        <v>1666390</v>
      </c>
      <c r="L9" s="72">
        <v>1484</v>
      </c>
      <c r="M9" s="72">
        <v>2310545</v>
      </c>
      <c r="N9" s="72">
        <v>2090</v>
      </c>
      <c r="O9" s="72">
        <v>1111120</v>
      </c>
      <c r="P9" s="72">
        <v>983</v>
      </c>
      <c r="Q9" s="65">
        <f t="shared" si="5"/>
        <v>5868185</v>
      </c>
      <c r="R9" s="69">
        <f t="shared" si="5"/>
        <v>5314</v>
      </c>
      <c r="S9" s="51">
        <f t="shared" si="1"/>
        <v>189.78571428571428</v>
      </c>
      <c r="T9" s="51">
        <f t="shared" si="2"/>
        <v>1104.2877305231464</v>
      </c>
      <c r="U9" s="66">
        <v>10266268</v>
      </c>
      <c r="V9" s="67">
        <f t="shared" si="3"/>
        <v>-0.4284013431170899</v>
      </c>
      <c r="W9" s="52">
        <v>95669078</v>
      </c>
      <c r="X9" s="52">
        <v>89641</v>
      </c>
      <c r="Y9" s="55">
        <f t="shared" si="4"/>
        <v>1067.2468847960197</v>
      </c>
    </row>
    <row r="10" spans="1:25" ht="30" customHeight="1">
      <c r="A10" s="40">
        <v>7</v>
      </c>
      <c r="B10" s="41"/>
      <c r="C10" s="62" t="s">
        <v>36</v>
      </c>
      <c r="D10" s="61">
        <v>39926</v>
      </c>
      <c r="E10" s="62" t="s">
        <v>37</v>
      </c>
      <c r="F10" s="63">
        <v>19</v>
      </c>
      <c r="G10" s="63" t="s">
        <v>23</v>
      </c>
      <c r="H10" s="63">
        <v>2</v>
      </c>
      <c r="I10" s="71">
        <v>761940</v>
      </c>
      <c r="J10" s="71">
        <v>672</v>
      </c>
      <c r="K10" s="71">
        <v>1413540</v>
      </c>
      <c r="L10" s="71">
        <v>1213</v>
      </c>
      <c r="M10" s="71">
        <v>1796950</v>
      </c>
      <c r="N10" s="71">
        <v>1541</v>
      </c>
      <c r="O10" s="71">
        <v>1019000</v>
      </c>
      <c r="P10" s="71">
        <v>871</v>
      </c>
      <c r="Q10" s="65">
        <f>+I10+K10+M10+O10</f>
        <v>4991430</v>
      </c>
      <c r="R10" s="69">
        <f>+J10+L10+N10+P10</f>
        <v>4297</v>
      </c>
      <c r="S10" s="51" t="e">
        <f t="shared" si="1"/>
        <v>#VALUE!</v>
      </c>
      <c r="T10" s="51">
        <f t="shared" si="2"/>
        <v>1161.608098673493</v>
      </c>
      <c r="U10" s="66">
        <v>9121670</v>
      </c>
      <c r="V10" s="67">
        <f t="shared" si="3"/>
        <v>-0.45279427999478167</v>
      </c>
      <c r="W10" s="75">
        <v>16408077</v>
      </c>
      <c r="X10" s="75">
        <v>13933</v>
      </c>
      <c r="Y10" s="55">
        <f t="shared" si="4"/>
        <v>1177.6413550563411</v>
      </c>
    </row>
    <row r="11" spans="1:25" ht="30" customHeight="1">
      <c r="A11" s="40">
        <v>8</v>
      </c>
      <c r="B11" s="41"/>
      <c r="C11" s="60" t="s">
        <v>38</v>
      </c>
      <c r="D11" s="61">
        <v>39919</v>
      </c>
      <c r="E11" s="62" t="s">
        <v>39</v>
      </c>
      <c r="F11" s="63">
        <v>27</v>
      </c>
      <c r="G11" s="63" t="s">
        <v>23</v>
      </c>
      <c r="H11" s="63">
        <v>3</v>
      </c>
      <c r="I11" s="64"/>
      <c r="J11" s="64"/>
      <c r="K11" s="72"/>
      <c r="L11" s="72"/>
      <c r="M11" s="72"/>
      <c r="N11" s="72"/>
      <c r="O11" s="72"/>
      <c r="P11" s="72"/>
      <c r="Q11" s="65">
        <v>4647300</v>
      </c>
      <c r="R11" s="69">
        <v>4529</v>
      </c>
      <c r="S11" s="51" t="e">
        <f t="shared" si="1"/>
        <v>#VALUE!</v>
      </c>
      <c r="T11" s="51">
        <f t="shared" si="2"/>
        <v>1026.1205564142194</v>
      </c>
      <c r="U11" s="66">
        <v>7856445</v>
      </c>
      <c r="V11" s="67">
        <f t="shared" si="3"/>
        <v>-0.4084729161853739</v>
      </c>
      <c r="W11" s="65">
        <v>26381955</v>
      </c>
      <c r="X11" s="65">
        <v>30561</v>
      </c>
      <c r="Y11" s="55">
        <f t="shared" si="4"/>
        <v>863.2556199077255</v>
      </c>
    </row>
    <row r="12" spans="1:25" ht="30" customHeight="1">
      <c r="A12" s="40">
        <v>9</v>
      </c>
      <c r="B12" s="41"/>
      <c r="C12" s="48" t="s">
        <v>34</v>
      </c>
      <c r="D12" s="61">
        <v>39933</v>
      </c>
      <c r="E12" s="49" t="s">
        <v>35</v>
      </c>
      <c r="F12" s="50">
        <v>8</v>
      </c>
      <c r="G12" s="50" t="s">
        <v>23</v>
      </c>
      <c r="H12" s="50">
        <v>1</v>
      </c>
      <c r="I12" s="72">
        <v>1554485</v>
      </c>
      <c r="J12" s="72">
        <v>2811</v>
      </c>
      <c r="K12" s="72">
        <v>925490</v>
      </c>
      <c r="L12" s="72">
        <v>849</v>
      </c>
      <c r="M12" s="72">
        <v>1046075</v>
      </c>
      <c r="N12" s="72">
        <v>952</v>
      </c>
      <c r="O12" s="72">
        <v>560260</v>
      </c>
      <c r="P12" s="72">
        <v>524</v>
      </c>
      <c r="Q12" s="65">
        <f>+I12+K12+M12+O12</f>
        <v>4086310</v>
      </c>
      <c r="R12" s="69">
        <f>+J12+L12+N12+P12</f>
        <v>5136</v>
      </c>
      <c r="S12" s="51" t="e">
        <f>IF(Q12&lt;&gt;0,R12/G12,"")</f>
        <v>#VALUE!</v>
      </c>
      <c r="T12" s="51">
        <f>IF(Q12&lt;&gt;0,Q12/R12,"")</f>
        <v>795.6211059190031</v>
      </c>
      <c r="U12" s="66">
        <v>0</v>
      </c>
      <c r="V12" s="67">
        <f>IF(U12&lt;&gt;0,-(U12-Q12)/U12,"")</f>
      </c>
      <c r="W12" s="76">
        <v>4086310</v>
      </c>
      <c r="X12" s="76">
        <v>5136</v>
      </c>
      <c r="Y12" s="55">
        <f>W12/X12</f>
        <v>795.6211059190031</v>
      </c>
    </row>
    <row r="13" spans="1:25" ht="30" customHeight="1">
      <c r="A13" s="40">
        <v>10</v>
      </c>
      <c r="B13" s="41"/>
      <c r="C13" s="48" t="s">
        <v>32</v>
      </c>
      <c r="D13" s="61">
        <v>39912</v>
      </c>
      <c r="E13" s="49" t="s">
        <v>25</v>
      </c>
      <c r="F13" s="50">
        <v>25</v>
      </c>
      <c r="G13" s="50" t="s">
        <v>23</v>
      </c>
      <c r="H13" s="50">
        <v>4</v>
      </c>
      <c r="I13" s="71">
        <v>395890</v>
      </c>
      <c r="J13" s="71">
        <v>391</v>
      </c>
      <c r="K13" s="71">
        <v>1014860</v>
      </c>
      <c r="L13" s="71">
        <v>927</v>
      </c>
      <c r="M13" s="71">
        <v>1324860</v>
      </c>
      <c r="N13" s="71">
        <v>1201</v>
      </c>
      <c r="O13" s="71">
        <v>530750</v>
      </c>
      <c r="P13" s="71">
        <v>482</v>
      </c>
      <c r="Q13" s="65">
        <f>+I13+K13+M13+O13</f>
        <v>3266360</v>
      </c>
      <c r="R13" s="69">
        <f>+J13+L13+N13+P13</f>
        <v>3001</v>
      </c>
      <c r="S13" s="73" t="e">
        <f>IF(Q13&lt;&gt;0,R13/G13,"")</f>
        <v>#VALUE!</v>
      </c>
      <c r="T13" s="73">
        <f>IF(Q13&lt;&gt;0,Q13/R13,"")</f>
        <v>1088.423858713762</v>
      </c>
      <c r="U13" s="66">
        <v>5325350</v>
      </c>
      <c r="V13" s="67">
        <f>IF(U13&lt;&gt;0,-(U13-Q13)/U13,"")</f>
        <v>-0.3866393758156741</v>
      </c>
      <c r="W13" s="52">
        <v>47616273</v>
      </c>
      <c r="X13" s="52">
        <v>45382</v>
      </c>
      <c r="Y13" s="55">
        <f>W13/X13</f>
        <v>1049.2325811995945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6"/>
      <c r="J14" s="56"/>
      <c r="K14" s="56"/>
      <c r="L14" s="56"/>
      <c r="M14" s="56"/>
      <c r="N14" s="56"/>
      <c r="O14" s="56"/>
      <c r="P14" s="56"/>
      <c r="Q14" s="57"/>
      <c r="R14" s="58"/>
      <c r="S14" s="59"/>
      <c r="T14" s="56"/>
      <c r="U14" s="56"/>
      <c r="V14" s="56"/>
      <c r="W14" s="56"/>
      <c r="X14" s="56"/>
      <c r="Y14" s="56"/>
    </row>
    <row r="15" spans="1:25" ht="17.25" thickBot="1">
      <c r="A15" s="22"/>
      <c r="B15" s="81" t="s">
        <v>17</v>
      </c>
      <c r="C15" s="82"/>
      <c r="D15" s="82"/>
      <c r="E15" s="83"/>
      <c r="F15" s="23"/>
      <c r="G15" s="23">
        <f>SUM(G4:G14)</f>
        <v>123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116654909</v>
      </c>
      <c r="R15" s="27">
        <f>SUM(R4:R14)</f>
        <v>107136</v>
      </c>
      <c r="S15" s="28">
        <f>R15/G15</f>
        <v>871.0243902439024</v>
      </c>
      <c r="T15" s="54">
        <f>Q15/R15</f>
        <v>1088.8488369922343</v>
      </c>
      <c r="U15" s="39">
        <v>97468304</v>
      </c>
      <c r="V15" s="38">
        <f>IF(U15&lt;&gt;0,-(U15-Q15)/U15,"")</f>
        <v>0.1968496856167724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8" t="s">
        <v>19</v>
      </c>
      <c r="V16" s="78"/>
      <c r="W16" s="78"/>
      <c r="X16" s="78"/>
      <c r="Y16" s="78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9"/>
      <c r="V17" s="79"/>
      <c r="W17" s="79"/>
      <c r="X17" s="79"/>
      <c r="Y17" s="79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9"/>
      <c r="V18" s="79"/>
      <c r="W18" s="79"/>
      <c r="X18" s="79"/>
      <c r="Y18" s="79"/>
    </row>
  </sheetData>
  <sheetProtection/>
  <mergeCells count="15">
    <mergeCell ref="F2:F3"/>
    <mergeCell ref="G2:G3"/>
    <mergeCell ref="H2:H3"/>
    <mergeCell ref="K2:L2"/>
    <mergeCell ref="B15:E15"/>
    <mergeCell ref="C2:C3"/>
    <mergeCell ref="D2:D3"/>
    <mergeCell ref="E2:E3"/>
    <mergeCell ref="I2:J2"/>
    <mergeCell ref="U16:Y18"/>
    <mergeCell ref="Q2:T2"/>
    <mergeCell ref="U2:V2"/>
    <mergeCell ref="W2:Y2"/>
    <mergeCell ref="M2:N2"/>
    <mergeCell ref="O2:P2"/>
  </mergeCells>
  <printOptions/>
  <pageMargins left="0.75" right="0.75" top="1" bottom="1" header="0.5" footer="0.5"/>
  <pageSetup fitToHeight="1" fitToWidth="1" horizontalDpi="600" verticalDpi="6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Film New Europe1</cp:lastModifiedBy>
  <cp:lastPrinted>2009-05-04T12:15:38Z</cp:lastPrinted>
  <dcterms:created xsi:type="dcterms:W3CDTF">2006-04-04T07:29:08Z</dcterms:created>
  <dcterms:modified xsi:type="dcterms:W3CDTF">2009-05-05T13:53:23Z</dcterms:modified>
  <cp:category/>
  <cp:version/>
  <cp:contentType/>
  <cp:contentStatus/>
</cp:coreProperties>
</file>