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32" windowHeight="7932" activeTab="0"/>
  </bookViews>
  <sheets>
    <sheet name="Weekend Top 10 - WE 20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<sst xmlns="http://schemas.openxmlformats.org/spreadsheetml/2006/main" count="63" uniqueCount="39">
  <si>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</si>
  <si>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</si>
  <si>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</si>
  <si>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</si>
  <si>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</si>
  <si>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</si>
  <si>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</si>
  <si>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</si>
  <si>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</si>
  <si>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</si>
  <si>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</si>
  <si>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</si>
  <si>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</si>
  <si>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</si>
  <si>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</si>
  <si>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</si>
  <si>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</si>
  <si>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</si>
  <si>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</si>
  <si>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</si>
  <si>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</si>
  <si>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Angels &amp; Demons</t>
  </si>
  <si>
    <t>InterCom</t>
  </si>
  <si>
    <t>n/a</t>
  </si>
  <si>
    <t>Night at the Museum: Battle of the Smithsonian</t>
  </si>
  <si>
    <t>Star Trek</t>
  </si>
  <si>
    <t>UIP</t>
  </si>
  <si>
    <t>24+1</t>
  </si>
  <si>
    <t>X-Men Origins: Wolverine</t>
  </si>
  <si>
    <t>Hannah Montana: The Movie</t>
  </si>
  <si>
    <t>Forum Hungary</t>
  </si>
  <si>
    <t>The Wrestler</t>
  </si>
  <si>
    <t>SPI/Forum Hungary</t>
  </si>
  <si>
    <t>Duplicity</t>
  </si>
  <si>
    <t>27+1</t>
  </si>
  <si>
    <t>Fly Me To The Moon 3D</t>
  </si>
  <si>
    <t>Intersonic</t>
  </si>
  <si>
    <t>I Love You, Man</t>
  </si>
  <si>
    <t>New in Town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</si>
</sst>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6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0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15" fillId="34" borderId="26" xfId="0" applyNumberFormat="1" applyFont="1" applyFill="1" applyBorder="1" applyAlignment="1" applyProtection="1">
      <alignment vertical="center"/>
      <protection locked="0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0" borderId="26" xfId="40" applyNumberFormat="1" applyFont="1" applyFill="1" applyBorder="1" applyAlignment="1">
      <alignment horizontal="right"/>
    </xf>
    <xf numFmtId="3" fontId="16" fillId="34" borderId="26" xfId="40" applyNumberFormat="1" applyFont="1" applyFill="1" applyBorder="1" applyAlignment="1" applyProtection="1">
      <alignment horizontal="right"/>
      <protection/>
    </xf>
    <xf numFmtId="3" fontId="14" fillId="34" borderId="26" xfId="40" applyNumberFormat="1" applyFont="1" applyFill="1" applyBorder="1" applyAlignment="1" applyProtection="1">
      <alignment horizontal="right"/>
      <protection/>
    </xf>
    <xf numFmtId="3" fontId="14" fillId="34" borderId="26" xfId="60" applyNumberFormat="1" applyFont="1" applyFill="1" applyBorder="1" applyAlignment="1" applyProtection="1">
      <alignment horizontal="right"/>
      <protection/>
    </xf>
    <xf numFmtId="3" fontId="16" fillId="34" borderId="26" xfId="0" applyNumberFormat="1" applyFont="1" applyFill="1" applyBorder="1" applyAlignment="1">
      <alignment horizontal="right"/>
    </xf>
    <xf numFmtId="183" fontId="14" fillId="34" borderId="26" xfId="60" applyNumberFormat="1" applyFont="1" applyFill="1" applyBorder="1" applyAlignment="1" applyProtection="1">
      <alignment horizontal="right"/>
      <protection/>
    </xf>
    <xf numFmtId="3" fontId="16" fillId="0" borderId="26" xfId="40" applyNumberFormat="1" applyFont="1" applyBorder="1" applyAlignment="1">
      <alignment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9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3" fontId="14" fillId="34" borderId="26" xfId="40" applyNumberFormat="1" applyFont="1" applyFill="1" applyBorder="1" applyAlignment="1">
      <alignment horizontal="right"/>
    </xf>
    <xf numFmtId="3" fontId="14" fillId="34" borderId="26" xfId="0" applyNumberFormat="1" applyFont="1" applyFill="1" applyBorder="1" applyAlignment="1">
      <alignment/>
    </xf>
    <xf numFmtId="3" fontId="56" fillId="34" borderId="26" xfId="0" applyNumberFormat="1" applyFont="1" applyFill="1" applyBorder="1" applyAlignment="1">
      <alignment vertical="center"/>
    </xf>
    <xf numFmtId="3" fontId="14" fillId="34" borderId="26" xfId="0" applyNumberFormat="1" applyFont="1" applyFill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5543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325475" y="447675"/>
          <a:ext cx="24669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20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21-24 MAY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A12" sqref="A12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0.7109375" style="0" customWidth="1"/>
    <col min="10" max="10" width="7.7109375" style="0" customWidth="1"/>
    <col min="11" max="11" width="12.421875" style="0" customWidth="1"/>
    <col min="12" max="12" width="8.00390625" style="0" customWidth="1"/>
    <col min="13" max="13" width="12.140625" style="0" customWidth="1"/>
    <col min="14" max="14" width="8.57421875" style="0" customWidth="1"/>
    <col min="15" max="15" width="12.421875" style="0" customWidth="1"/>
    <col min="16" max="16" width="8.8515625" style="0" customWidth="1"/>
    <col min="17" max="17" width="14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4.7109375" style="0" customWidth="1"/>
    <col min="24" max="24" width="9.710937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>
      <c r="A2" s="11"/>
      <c r="B2" s="12"/>
      <c r="C2" s="73" t="s">
        <v>0</v>
      </c>
      <c r="D2" s="75" t="s">
        <v>1</v>
      </c>
      <c r="E2" s="75" t="s">
        <v>2</v>
      </c>
      <c r="F2" s="79" t="s">
        <v>3</v>
      </c>
      <c r="G2" s="79" t="s">
        <v>4</v>
      </c>
      <c r="H2" s="79" t="s">
        <v>5</v>
      </c>
      <c r="I2" s="78" t="s">
        <v>18</v>
      </c>
      <c r="J2" s="78"/>
      <c r="K2" s="78" t="s">
        <v>6</v>
      </c>
      <c r="L2" s="78"/>
      <c r="M2" s="78" t="s">
        <v>7</v>
      </c>
      <c r="N2" s="78"/>
      <c r="O2" s="78" t="s">
        <v>8</v>
      </c>
      <c r="P2" s="78"/>
      <c r="Q2" s="78" t="s">
        <v>9</v>
      </c>
      <c r="R2" s="78"/>
      <c r="S2" s="78"/>
      <c r="T2" s="78"/>
      <c r="U2" s="78" t="s">
        <v>10</v>
      </c>
      <c r="V2" s="78"/>
      <c r="W2" s="78" t="s">
        <v>11</v>
      </c>
      <c r="X2" s="78"/>
      <c r="Y2" s="83"/>
    </row>
    <row r="3" spans="1:25" ht="30" customHeight="1">
      <c r="A3" s="13"/>
      <c r="B3" s="14"/>
      <c r="C3" s="74"/>
      <c r="D3" s="76"/>
      <c r="E3" s="77"/>
      <c r="F3" s="80"/>
      <c r="G3" s="80"/>
      <c r="H3" s="80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9" t="s">
        <v>21</v>
      </c>
      <c r="D4" s="60">
        <v>39946</v>
      </c>
      <c r="E4" s="61" t="s">
        <v>22</v>
      </c>
      <c r="F4" s="62">
        <v>44</v>
      </c>
      <c r="G4" s="62" t="s">
        <v>23</v>
      </c>
      <c r="H4" s="62">
        <v>2</v>
      </c>
      <c r="I4" s="63">
        <v>5421340</v>
      </c>
      <c r="J4" s="63">
        <v>4941</v>
      </c>
      <c r="K4" s="63">
        <v>8976160</v>
      </c>
      <c r="L4" s="63">
        <v>8154</v>
      </c>
      <c r="M4" s="63">
        <v>15405560</v>
      </c>
      <c r="N4" s="63">
        <v>13665</v>
      </c>
      <c r="O4" s="63">
        <v>9474305</v>
      </c>
      <c r="P4" s="63">
        <v>8446</v>
      </c>
      <c r="Q4" s="64">
        <f>+I4+K4+M4+O4</f>
        <v>39277365</v>
      </c>
      <c r="R4" s="65">
        <f>+J4+L4+N4+P4</f>
        <v>35206</v>
      </c>
      <c r="S4" s="66" t="e">
        <f>IF(Q4&lt;&gt;0,R4/G4,"")</f>
        <v>#VALUE!</v>
      </c>
      <c r="T4" s="66">
        <f>IF(Q4&lt;&gt;0,Q4/R4,"")</f>
        <v>1115.6440663523263</v>
      </c>
      <c r="U4" s="67">
        <v>79903815</v>
      </c>
      <c r="V4" s="68">
        <f>IF(U4&lt;&gt;0,-(U4-Q4)/U4,"")</f>
        <v>-0.5084419310892728</v>
      </c>
      <c r="W4" s="69">
        <v>153685102</v>
      </c>
      <c r="X4" s="69">
        <v>141070</v>
      </c>
      <c r="Y4" s="53">
        <f>W4/X4</f>
        <v>1089.4244134117814</v>
      </c>
    </row>
    <row r="5" spans="1:25" ht="30" customHeight="1">
      <c r="A5" s="40">
        <v>2</v>
      </c>
      <c r="B5" s="41"/>
      <c r="C5" s="61" t="s">
        <v>24</v>
      </c>
      <c r="D5" s="60">
        <v>39954</v>
      </c>
      <c r="E5" s="61" t="s">
        <v>22</v>
      </c>
      <c r="F5" s="62">
        <v>28</v>
      </c>
      <c r="G5" s="62" t="s">
        <v>23</v>
      </c>
      <c r="H5" s="62">
        <v>1</v>
      </c>
      <c r="I5" s="63">
        <v>2812690</v>
      </c>
      <c r="J5" s="63">
        <v>2571</v>
      </c>
      <c r="K5" s="63">
        <v>4209355</v>
      </c>
      <c r="L5" s="63">
        <v>4082</v>
      </c>
      <c r="M5" s="63">
        <v>8516470</v>
      </c>
      <c r="N5" s="63">
        <v>8086</v>
      </c>
      <c r="O5" s="63">
        <v>7043950</v>
      </c>
      <c r="P5" s="63">
        <v>6718</v>
      </c>
      <c r="Q5" s="64">
        <f>+I5+K5+M5+O5</f>
        <v>22582465</v>
      </c>
      <c r="R5" s="65">
        <f>+J5+L5+N5+P5</f>
        <v>21457</v>
      </c>
      <c r="S5" s="66" t="e">
        <f>IF(Q5&lt;&gt;0,R5/G5,"")</f>
        <v>#VALUE!</v>
      </c>
      <c r="T5" s="66">
        <f>IF(Q5&lt;&gt;0,Q5/R5,"")</f>
        <v>1052.4521135293844</v>
      </c>
      <c r="U5" s="67">
        <v>0</v>
      </c>
      <c r="V5" s="68">
        <f>IF(U5&lt;&gt;0,-(U5-Q5)/U5,"")</f>
      </c>
      <c r="W5" s="69">
        <v>22582465</v>
      </c>
      <c r="X5" s="69">
        <v>21457</v>
      </c>
      <c r="Y5" s="53">
        <f>W5/X5</f>
        <v>1052.4521135293844</v>
      </c>
    </row>
    <row r="6" spans="1:25" ht="30" customHeight="1">
      <c r="A6" s="40">
        <v>3</v>
      </c>
      <c r="B6" s="41"/>
      <c r="C6" s="48" t="s">
        <v>25</v>
      </c>
      <c r="D6" s="60">
        <v>39940</v>
      </c>
      <c r="E6" s="49" t="s">
        <v>26</v>
      </c>
      <c r="F6" s="50" t="s">
        <v>27</v>
      </c>
      <c r="G6" s="50">
        <v>25</v>
      </c>
      <c r="H6" s="50">
        <v>3</v>
      </c>
      <c r="I6" s="84">
        <v>1036270</v>
      </c>
      <c r="J6" s="84">
        <v>986</v>
      </c>
      <c r="K6" s="85">
        <v>1349055</v>
      </c>
      <c r="L6" s="85">
        <v>1228</v>
      </c>
      <c r="M6" s="85">
        <v>2343530</v>
      </c>
      <c r="N6" s="85">
        <v>2095</v>
      </c>
      <c r="O6" s="85">
        <v>1724570</v>
      </c>
      <c r="P6" s="85">
        <v>1529</v>
      </c>
      <c r="Q6" s="64">
        <f aca="true" t="shared" si="0" ref="Q6:R8">+I6+K6+M6+O6</f>
        <v>6453425</v>
      </c>
      <c r="R6" s="65">
        <f t="shared" si="0"/>
        <v>5838</v>
      </c>
      <c r="S6" s="66">
        <f aca="true" t="shared" si="1" ref="S6:S13">IF(Q6&lt;&gt;0,R6/G6,"")</f>
        <v>233.52</v>
      </c>
      <c r="T6" s="66">
        <f aca="true" t="shared" si="2" ref="T6:T13">IF(Q6&lt;&gt;0,Q6/R6,"")</f>
        <v>1105.4170948955123</v>
      </c>
      <c r="U6" s="67">
        <v>11792010</v>
      </c>
      <c r="V6" s="68">
        <f aca="true" t="shared" si="3" ref="V6:V13">IF(U6&lt;&gt;0,-(U6-Q6)/U6,"")</f>
        <v>-0.45272900887974143</v>
      </c>
      <c r="W6" s="51">
        <v>54741160</v>
      </c>
      <c r="X6" s="51">
        <v>50195</v>
      </c>
      <c r="Y6" s="53">
        <f aca="true" t="shared" si="4" ref="Y6:Y13">W6/X6</f>
        <v>1090.5699770893516</v>
      </c>
    </row>
    <row r="7" spans="1:25" ht="30" customHeight="1">
      <c r="A7" s="40">
        <v>4</v>
      </c>
      <c r="B7" s="41"/>
      <c r="C7" s="59" t="s">
        <v>28</v>
      </c>
      <c r="D7" s="60">
        <v>39933</v>
      </c>
      <c r="E7" s="61" t="s">
        <v>22</v>
      </c>
      <c r="F7" s="62">
        <v>29</v>
      </c>
      <c r="G7" s="62" t="s">
        <v>23</v>
      </c>
      <c r="H7" s="62">
        <v>4</v>
      </c>
      <c r="I7" s="84">
        <v>708450</v>
      </c>
      <c r="J7" s="84">
        <v>693</v>
      </c>
      <c r="K7" s="84">
        <v>1292970</v>
      </c>
      <c r="L7" s="84">
        <v>1242</v>
      </c>
      <c r="M7" s="84">
        <v>2092955</v>
      </c>
      <c r="N7" s="84">
        <v>1916</v>
      </c>
      <c r="O7" s="84">
        <v>1452545</v>
      </c>
      <c r="P7" s="84">
        <v>1302</v>
      </c>
      <c r="Q7" s="64">
        <f t="shared" si="0"/>
        <v>5546920</v>
      </c>
      <c r="R7" s="65">
        <f t="shared" si="0"/>
        <v>5153</v>
      </c>
      <c r="S7" s="66" t="e">
        <f t="shared" si="1"/>
        <v>#VALUE!</v>
      </c>
      <c r="T7" s="66">
        <f t="shared" si="2"/>
        <v>1076.444789443043</v>
      </c>
      <c r="U7" s="67">
        <v>10127580</v>
      </c>
      <c r="V7" s="68">
        <f t="shared" si="3"/>
        <v>-0.4522956125747711</v>
      </c>
      <c r="W7" s="54">
        <v>96421195</v>
      </c>
      <c r="X7" s="54">
        <v>90935</v>
      </c>
      <c r="Y7" s="53">
        <f t="shared" si="4"/>
        <v>1060.3309506790565</v>
      </c>
    </row>
    <row r="8" spans="1:25" ht="30" customHeight="1">
      <c r="A8" s="40">
        <v>5</v>
      </c>
      <c r="B8" s="41"/>
      <c r="C8" s="86" t="s">
        <v>29</v>
      </c>
      <c r="D8" s="60">
        <v>39926</v>
      </c>
      <c r="E8" s="61" t="s">
        <v>30</v>
      </c>
      <c r="F8" s="62">
        <v>28</v>
      </c>
      <c r="G8" s="62" t="s">
        <v>23</v>
      </c>
      <c r="H8" s="62">
        <v>5</v>
      </c>
      <c r="I8" s="85">
        <v>199880</v>
      </c>
      <c r="J8" s="85">
        <v>214</v>
      </c>
      <c r="K8" s="85">
        <v>600555</v>
      </c>
      <c r="L8" s="85">
        <v>633</v>
      </c>
      <c r="M8" s="85">
        <v>1482210</v>
      </c>
      <c r="N8" s="85">
        <v>1459</v>
      </c>
      <c r="O8" s="85">
        <v>1495580</v>
      </c>
      <c r="P8" s="85">
        <v>1487</v>
      </c>
      <c r="Q8" s="64">
        <f t="shared" si="0"/>
        <v>3778225</v>
      </c>
      <c r="R8" s="65">
        <f t="shared" si="0"/>
        <v>3793</v>
      </c>
      <c r="S8" s="66" t="e">
        <f t="shared" si="1"/>
        <v>#VALUE!</v>
      </c>
      <c r="T8" s="66">
        <f t="shared" si="2"/>
        <v>996.1046664909043</v>
      </c>
      <c r="U8" s="67">
        <v>6190160</v>
      </c>
      <c r="V8" s="68">
        <f t="shared" si="3"/>
        <v>-0.3896401708518035</v>
      </c>
      <c r="W8" s="51">
        <v>75863315</v>
      </c>
      <c r="X8" s="51">
        <v>76136</v>
      </c>
      <c r="Y8" s="53">
        <f t="shared" si="4"/>
        <v>996.4184485657245</v>
      </c>
    </row>
    <row r="9" spans="1:25" ht="30" customHeight="1">
      <c r="A9" s="40">
        <v>6</v>
      </c>
      <c r="B9" s="41"/>
      <c r="C9" s="59" t="s">
        <v>31</v>
      </c>
      <c r="D9" s="60">
        <v>39954</v>
      </c>
      <c r="E9" s="61" t="s">
        <v>32</v>
      </c>
      <c r="F9" s="62">
        <v>8</v>
      </c>
      <c r="G9" s="62" t="s">
        <v>23</v>
      </c>
      <c r="H9" s="62">
        <v>1</v>
      </c>
      <c r="I9" s="85">
        <v>580995</v>
      </c>
      <c r="J9" s="85">
        <v>517</v>
      </c>
      <c r="K9" s="85">
        <v>839750</v>
      </c>
      <c r="L9" s="85">
        <v>742</v>
      </c>
      <c r="M9" s="85">
        <v>1055580</v>
      </c>
      <c r="N9" s="85">
        <v>921</v>
      </c>
      <c r="O9" s="85">
        <v>1055695</v>
      </c>
      <c r="P9" s="85">
        <v>910</v>
      </c>
      <c r="Q9" s="64">
        <f>+I9+K9+M9+O9</f>
        <v>3532020</v>
      </c>
      <c r="R9" s="65">
        <f>+J9+L9+N9+P9</f>
        <v>3090</v>
      </c>
      <c r="S9" s="66" t="e">
        <f t="shared" si="1"/>
        <v>#VALUE!</v>
      </c>
      <c r="T9" s="66">
        <f t="shared" si="2"/>
        <v>1143.0485436893205</v>
      </c>
      <c r="U9" s="67">
        <v>0</v>
      </c>
      <c r="V9" s="68">
        <f t="shared" si="3"/>
      </c>
      <c r="W9" s="51">
        <v>3574420</v>
      </c>
      <c r="X9" s="51">
        <v>3190</v>
      </c>
      <c r="Y9" s="53">
        <f t="shared" si="4"/>
        <v>1120.5078369905957</v>
      </c>
    </row>
    <row r="10" spans="1:25" ht="30" customHeight="1">
      <c r="A10" s="40">
        <v>7</v>
      </c>
      <c r="B10" s="41"/>
      <c r="C10" s="48" t="s">
        <v>33</v>
      </c>
      <c r="D10" s="60">
        <v>39933</v>
      </c>
      <c r="E10" s="49" t="s">
        <v>26</v>
      </c>
      <c r="F10" s="50" t="s">
        <v>34</v>
      </c>
      <c r="G10" s="50">
        <v>27</v>
      </c>
      <c r="H10" s="50">
        <v>4</v>
      </c>
      <c r="I10" s="84">
        <v>320100</v>
      </c>
      <c r="J10" s="84">
        <v>297</v>
      </c>
      <c r="K10" s="85">
        <v>978980</v>
      </c>
      <c r="L10" s="85">
        <v>878</v>
      </c>
      <c r="M10" s="85">
        <v>1103295</v>
      </c>
      <c r="N10" s="85">
        <v>970</v>
      </c>
      <c r="O10" s="85">
        <v>676130</v>
      </c>
      <c r="P10" s="85">
        <v>583</v>
      </c>
      <c r="Q10" s="64">
        <f aca="true" t="shared" si="5" ref="Q10:R12">+I10+K10+M10+O10</f>
        <v>3078505</v>
      </c>
      <c r="R10" s="65">
        <f t="shared" si="5"/>
        <v>2728</v>
      </c>
      <c r="S10" s="66">
        <f t="shared" si="1"/>
        <v>101.03703703703704</v>
      </c>
      <c r="T10" s="66">
        <f t="shared" si="2"/>
        <v>1128.4842375366568</v>
      </c>
      <c r="U10" s="67">
        <v>4663260</v>
      </c>
      <c r="V10" s="68">
        <f t="shared" si="3"/>
        <v>-0.3398384392034757</v>
      </c>
      <c r="W10" s="51">
        <v>43413990</v>
      </c>
      <c r="X10" s="51">
        <v>39121</v>
      </c>
      <c r="Y10" s="53">
        <f t="shared" si="4"/>
        <v>1109.736203062294</v>
      </c>
    </row>
    <row r="11" spans="1:25" ht="30" customHeight="1">
      <c r="A11" s="40">
        <v>8</v>
      </c>
      <c r="B11" s="41"/>
      <c r="C11" s="48" t="s">
        <v>35</v>
      </c>
      <c r="D11" s="60">
        <v>39940</v>
      </c>
      <c r="E11" s="49" t="s">
        <v>36</v>
      </c>
      <c r="F11" s="50">
        <v>19</v>
      </c>
      <c r="G11" s="50" t="s">
        <v>23</v>
      </c>
      <c r="H11" s="50">
        <v>3</v>
      </c>
      <c r="I11" s="87">
        <v>114720</v>
      </c>
      <c r="J11" s="87">
        <v>91</v>
      </c>
      <c r="K11" s="87">
        <v>274410</v>
      </c>
      <c r="L11" s="87">
        <v>228</v>
      </c>
      <c r="M11" s="87">
        <v>775528</v>
      </c>
      <c r="N11" s="87">
        <v>574</v>
      </c>
      <c r="O11" s="87">
        <v>1020917</v>
      </c>
      <c r="P11" s="87">
        <v>774</v>
      </c>
      <c r="Q11" s="64">
        <f t="shared" si="5"/>
        <v>2185575</v>
      </c>
      <c r="R11" s="65">
        <f t="shared" si="5"/>
        <v>1667</v>
      </c>
      <c r="S11" s="66" t="e">
        <f t="shared" si="1"/>
        <v>#VALUE!</v>
      </c>
      <c r="T11" s="66">
        <f t="shared" si="2"/>
        <v>1311.0827834433114</v>
      </c>
      <c r="U11" s="67">
        <v>3500987</v>
      </c>
      <c r="V11" s="68">
        <f t="shared" si="3"/>
        <v>-0.375726045255238</v>
      </c>
      <c r="W11" s="67">
        <v>11970265</v>
      </c>
      <c r="X11" s="67">
        <v>9172</v>
      </c>
      <c r="Y11" s="53">
        <f t="shared" si="4"/>
        <v>1305.0877671173137</v>
      </c>
    </row>
    <row r="12" spans="1:25" ht="30" customHeight="1">
      <c r="A12" s="40">
        <v>9</v>
      </c>
      <c r="B12" s="41"/>
      <c r="C12" s="61" t="s">
        <v>37</v>
      </c>
      <c r="D12" s="60">
        <v>39926</v>
      </c>
      <c r="E12" s="61" t="s">
        <v>26</v>
      </c>
      <c r="F12" s="62" t="s">
        <v>34</v>
      </c>
      <c r="G12" s="62">
        <v>27</v>
      </c>
      <c r="H12" s="62">
        <v>5</v>
      </c>
      <c r="I12" s="84">
        <v>208700</v>
      </c>
      <c r="J12" s="84">
        <v>200</v>
      </c>
      <c r="K12" s="85">
        <v>536360</v>
      </c>
      <c r="L12" s="85">
        <v>500</v>
      </c>
      <c r="M12" s="85">
        <v>888120</v>
      </c>
      <c r="N12" s="85">
        <v>812</v>
      </c>
      <c r="O12" s="85">
        <v>539520</v>
      </c>
      <c r="P12" s="85">
        <v>490</v>
      </c>
      <c r="Q12" s="64">
        <f t="shared" si="5"/>
        <v>2172700</v>
      </c>
      <c r="R12" s="65">
        <f t="shared" si="5"/>
        <v>2002</v>
      </c>
      <c r="S12" s="66">
        <f t="shared" si="1"/>
        <v>74.14814814814815</v>
      </c>
      <c r="T12" s="66">
        <f t="shared" si="2"/>
        <v>1085.2647352647352</v>
      </c>
      <c r="U12" s="67">
        <v>3263060</v>
      </c>
      <c r="V12" s="68">
        <f t="shared" si="3"/>
        <v>-0.33415260522331797</v>
      </c>
      <c r="W12" s="51">
        <v>40715150</v>
      </c>
      <c r="X12" s="51">
        <v>37666</v>
      </c>
      <c r="Y12" s="53">
        <f t="shared" si="4"/>
        <v>1080.952317740137</v>
      </c>
    </row>
    <row r="13" spans="1:25" ht="30" customHeight="1">
      <c r="A13" s="40">
        <v>10</v>
      </c>
      <c r="B13" s="41"/>
      <c r="C13" s="61" t="s">
        <v>38</v>
      </c>
      <c r="D13" s="60">
        <v>39926</v>
      </c>
      <c r="E13" s="61" t="s">
        <v>32</v>
      </c>
      <c r="F13" s="62">
        <v>19</v>
      </c>
      <c r="G13" s="62" t="s">
        <v>23</v>
      </c>
      <c r="H13" s="62">
        <v>4</v>
      </c>
      <c r="I13" s="85">
        <v>230460</v>
      </c>
      <c r="J13" s="85">
        <v>207</v>
      </c>
      <c r="K13" s="85">
        <v>434050</v>
      </c>
      <c r="L13" s="85">
        <v>364</v>
      </c>
      <c r="M13" s="85">
        <v>647450</v>
      </c>
      <c r="N13" s="85">
        <v>556</v>
      </c>
      <c r="O13" s="85">
        <v>448345</v>
      </c>
      <c r="P13" s="85">
        <v>382</v>
      </c>
      <c r="Q13" s="64">
        <f>+I13+K13+M13+O13</f>
        <v>1760305</v>
      </c>
      <c r="R13" s="65">
        <f>+J13+L13+N13+P13</f>
        <v>1509</v>
      </c>
      <c r="S13" s="66" t="e">
        <f t="shared" si="1"/>
        <v>#VALUE!</v>
      </c>
      <c r="T13" s="66">
        <f t="shared" si="2"/>
        <v>1166.5374420145793</v>
      </c>
      <c r="U13" s="67">
        <v>2387810</v>
      </c>
      <c r="V13" s="68">
        <f t="shared" si="3"/>
        <v>-0.26279519727281486</v>
      </c>
      <c r="W13" s="51">
        <v>27499880</v>
      </c>
      <c r="X13" s="51">
        <v>23955</v>
      </c>
      <c r="Y13" s="53">
        <f t="shared" si="4"/>
        <v>1147.980797328324</v>
      </c>
    </row>
    <row r="14" spans="1:25" ht="18" thickBot="1">
      <c r="A14" s="17"/>
      <c r="B14" s="16"/>
      <c r="C14" s="18"/>
      <c r="D14" s="19"/>
      <c r="E14" s="20"/>
      <c r="F14" s="21"/>
      <c r="G14" s="21"/>
      <c r="H14" s="21"/>
      <c r="I14" s="55"/>
      <c r="J14" s="55"/>
      <c r="K14" s="55"/>
      <c r="L14" s="55"/>
      <c r="M14" s="55"/>
      <c r="N14" s="55"/>
      <c r="O14" s="55"/>
      <c r="P14" s="55"/>
      <c r="Q14" s="56"/>
      <c r="R14" s="57"/>
      <c r="S14" s="58"/>
      <c r="T14" s="55"/>
      <c r="U14" s="55"/>
      <c r="V14" s="55"/>
      <c r="W14" s="55"/>
      <c r="X14" s="55"/>
      <c r="Y14" s="55"/>
    </row>
    <row r="15" spans="1:25" ht="15" thickBot="1">
      <c r="A15" s="22"/>
      <c r="B15" s="70" t="s">
        <v>17</v>
      </c>
      <c r="C15" s="71"/>
      <c r="D15" s="71"/>
      <c r="E15" s="72"/>
      <c r="F15" s="23"/>
      <c r="G15" s="23">
        <f>SUM(G4:G14)</f>
        <v>79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90367505</v>
      </c>
      <c r="R15" s="27">
        <f>SUM(R4:R14)</f>
        <v>82443</v>
      </c>
      <c r="S15" s="28">
        <f>R15/G15</f>
        <v>1043.5822784810127</v>
      </c>
      <c r="T15" s="52">
        <f>Q15/R15</f>
        <v>1096.1210169450408</v>
      </c>
      <c r="U15" s="39">
        <v>128099682</v>
      </c>
      <c r="V15" s="38">
        <f>IF(U15&lt;&gt;0,-(U15-Q15)/U15,"")</f>
        <v>-0.29455324487066253</v>
      </c>
      <c r="W15" s="29"/>
      <c r="X15" s="30"/>
      <c r="Y15" s="31"/>
    </row>
    <row r="16" spans="1:25" ht="17.25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1" t="s">
        <v>19</v>
      </c>
      <c r="V16" s="81"/>
      <c r="W16" s="81"/>
      <c r="X16" s="81"/>
      <c r="Y16" s="81"/>
    </row>
    <row r="17" spans="1:25" ht="17.25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2"/>
      <c r="V17" s="82"/>
      <c r="W17" s="82"/>
      <c r="X17" s="82"/>
      <c r="Y17" s="82"/>
    </row>
    <row r="18" spans="1:25" ht="17.25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2"/>
      <c r="V18" s="82"/>
      <c r="W18" s="82"/>
      <c r="X18" s="82"/>
      <c r="Y18" s="82"/>
    </row>
  </sheetData>
  <sheetProtection/>
  <mergeCells count="15"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</mergeCells>
  <printOptions/>
  <pageMargins left="0.75" right="0.75" top="1" bottom="1" header="0.5" footer="0.5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2009-05-25T12:10:05Z</cp:lastPrinted>
  <dcterms:created xsi:type="dcterms:W3CDTF">2006-04-04T07:29:08Z</dcterms:created>
  <dcterms:modified xsi:type="dcterms:W3CDTF">2009-05-25T12:10:36Z</dcterms:modified>
  <cp:category/>
  <cp:version/>
  <cp:contentType/>
  <cp:contentStatus/>
</cp:coreProperties>
</file>