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9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<sst xmlns="http://schemas.openxmlformats.org/spreadsheetml/2006/main" count="62" uniqueCount="36">
  <si>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</si>
  <si>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</si>
  <si>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</si>
  <si>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</si>
  <si>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</si>
  <si>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</si>
  <si>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</si>
  <si>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</si>
  <si>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</si>
  <si>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</si>
  <si>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</si>
  <si>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</si>
  <si>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</si>
  <si>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</si>
  <si>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</si>
  <si>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</si>
  <si>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</si>
  <si>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</si>
  <si>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</si>
  <si>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</si>
  <si>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</si>
  <si>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InterCom</t>
  </si>
  <si>
    <t>n/a</t>
  </si>
  <si>
    <t>Couples Retreat</t>
  </si>
  <si>
    <t>UIP</t>
  </si>
  <si>
    <t>24+1</t>
  </si>
  <si>
    <t>A Christmas Carol 3D</t>
  </si>
  <si>
    <t>Forum Hungary</t>
  </si>
  <si>
    <t>Up</t>
  </si>
  <si>
    <t>This is It</t>
  </si>
  <si>
    <t>The Time Travelers's Wife</t>
  </si>
  <si>
    <t>The Ugly Truth</t>
  </si>
  <si>
    <t>Cirque du Freak: The Vampire's Assistant</t>
  </si>
  <si>
    <t>23+1</t>
  </si>
  <si>
    <t>Julie &amp; Julia</t>
  </si>
  <si>
    <t>Gamer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</si>
</sst>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0" fontId="14" fillId="25" borderId="26" xfId="0" applyFont="1" applyFill="1" applyBorder="1" applyAlignment="1" applyProtection="1">
      <alignment vertical="center"/>
      <protection locked="0"/>
    </xf>
    <xf numFmtId="0" fontId="14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34" fillId="25" borderId="26" xfId="0" applyNumberFormat="1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594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210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12-15 NOVEMBER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3.00390625" style="0" customWidth="1"/>
    <col min="4" max="4" width="13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00390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>
        <v>2012</v>
      </c>
      <c r="D4" s="57">
        <v>40129</v>
      </c>
      <c r="E4" s="58" t="s">
        <v>21</v>
      </c>
      <c r="F4" s="59">
        <v>39</v>
      </c>
      <c r="G4" s="59" t="s">
        <v>22</v>
      </c>
      <c r="H4" s="59">
        <v>1</v>
      </c>
      <c r="I4" s="60">
        <v>14945545</v>
      </c>
      <c r="J4" s="60">
        <v>12605</v>
      </c>
      <c r="K4" s="60">
        <v>19681195</v>
      </c>
      <c r="L4" s="60">
        <v>16872</v>
      </c>
      <c r="M4" s="60">
        <v>35360110</v>
      </c>
      <c r="N4" s="60">
        <v>29676</v>
      </c>
      <c r="O4" s="60">
        <v>28121390</v>
      </c>
      <c r="P4" s="60">
        <v>23362</v>
      </c>
      <c r="Q4" s="61">
        <f>+I4+K4+M4+O4</f>
        <v>98108240</v>
      </c>
      <c r="R4" s="61">
        <f>+J4+L4+N4+P4</f>
        <v>82515</v>
      </c>
      <c r="S4" s="62" t="e">
        <f>IF(Q4&lt;&gt;0,R4/G4,"")</f>
        <v>#VALUE!</v>
      </c>
      <c r="T4" s="62">
        <f>IF(Q4&lt;&gt;0,Q4/R4,"")</f>
        <v>1188.9746106768466</v>
      </c>
      <c r="U4" s="63">
        <v>0</v>
      </c>
      <c r="V4" s="64">
        <f>IF(U4&lt;&gt;0,-(U4-Q4)/U4,"")</f>
      </c>
      <c r="W4" s="51">
        <v>98108240</v>
      </c>
      <c r="X4" s="51">
        <v>82515</v>
      </c>
      <c r="Y4" s="50">
        <f>W4/X4</f>
        <v>1188.9746106768466</v>
      </c>
    </row>
    <row r="5" spans="1:25" ht="30" customHeight="1">
      <c r="A5" s="40">
        <v>2</v>
      </c>
      <c r="B5" s="41"/>
      <c r="C5" s="65" t="s">
        <v>23</v>
      </c>
      <c r="D5" s="57">
        <v>40122</v>
      </c>
      <c r="E5" s="66" t="s">
        <v>24</v>
      </c>
      <c r="F5" s="67" t="s">
        <v>25</v>
      </c>
      <c r="G5" s="67">
        <v>25</v>
      </c>
      <c r="H5" s="67">
        <v>2</v>
      </c>
      <c r="I5" s="68">
        <v>2517295</v>
      </c>
      <c r="J5" s="68">
        <v>2137</v>
      </c>
      <c r="K5" s="69">
        <v>5310095</v>
      </c>
      <c r="L5" s="69">
        <v>4628</v>
      </c>
      <c r="M5" s="69">
        <v>9966415</v>
      </c>
      <c r="N5" s="69">
        <v>8293</v>
      </c>
      <c r="O5" s="69">
        <v>6141715</v>
      </c>
      <c r="P5" s="69">
        <v>5053</v>
      </c>
      <c r="Q5" s="61">
        <f aca="true" t="shared" si="0" ref="Q5:R11">+I5+K5+M5+O5</f>
        <v>23935520</v>
      </c>
      <c r="R5" s="61">
        <f t="shared" si="0"/>
        <v>20111</v>
      </c>
      <c r="S5" s="62">
        <f aca="true" t="shared" si="1" ref="S5:S11">IF(Q5&lt;&gt;0,R5/G5,"")</f>
        <v>804.44</v>
      </c>
      <c r="T5" s="62">
        <f aca="true" t="shared" si="2" ref="T5:T11">IF(Q5&lt;&gt;0,Q5/R5,"")</f>
        <v>1190.170553428472</v>
      </c>
      <c r="U5" s="63">
        <v>40370130</v>
      </c>
      <c r="V5" s="64">
        <f aca="true" t="shared" si="3" ref="V5:V11">IF(U5&lt;&gt;0,-(U5-Q5)/U5,"")</f>
        <v>-0.4070982679520725</v>
      </c>
      <c r="W5" s="48">
        <v>73857735</v>
      </c>
      <c r="X5" s="48">
        <v>62724</v>
      </c>
      <c r="Y5" s="50">
        <f aca="true" t="shared" si="4" ref="Y5:Y11">W5/X5</f>
        <v>1177.5035871436771</v>
      </c>
    </row>
    <row r="6" spans="1:25" ht="30" customHeight="1">
      <c r="A6" s="40">
        <v>3</v>
      </c>
      <c r="B6" s="41"/>
      <c r="C6" s="65" t="s">
        <v>26</v>
      </c>
      <c r="D6" s="57">
        <v>40122</v>
      </c>
      <c r="E6" s="66" t="s">
        <v>27</v>
      </c>
      <c r="F6" s="67">
        <v>19</v>
      </c>
      <c r="G6" s="67" t="s">
        <v>22</v>
      </c>
      <c r="H6" s="67">
        <v>2</v>
      </c>
      <c r="I6" s="69">
        <v>1395700</v>
      </c>
      <c r="J6" s="69">
        <v>925</v>
      </c>
      <c r="K6" s="69">
        <v>3188840</v>
      </c>
      <c r="L6" s="69">
        <v>2121</v>
      </c>
      <c r="M6" s="69">
        <v>8957355</v>
      </c>
      <c r="N6" s="69">
        <v>5906</v>
      </c>
      <c r="O6" s="69">
        <v>6540710</v>
      </c>
      <c r="P6" s="69">
        <v>4257</v>
      </c>
      <c r="Q6" s="61">
        <f t="shared" si="0"/>
        <v>20082605</v>
      </c>
      <c r="R6" s="61">
        <f t="shared" si="0"/>
        <v>13209</v>
      </c>
      <c r="S6" s="62" t="e">
        <f t="shared" si="1"/>
        <v>#VALUE!</v>
      </c>
      <c r="T6" s="62">
        <f t="shared" si="2"/>
        <v>1520.37285184344</v>
      </c>
      <c r="U6" s="63">
        <v>23505100</v>
      </c>
      <c r="V6" s="64">
        <f t="shared" si="3"/>
        <v>-0.14560648540104063</v>
      </c>
      <c r="W6" s="48">
        <v>49103160</v>
      </c>
      <c r="X6" s="48">
        <v>32284</v>
      </c>
      <c r="Y6" s="50">
        <f t="shared" si="4"/>
        <v>1520.9750960227977</v>
      </c>
    </row>
    <row r="7" spans="1:25" ht="30" customHeight="1">
      <c r="A7" s="40">
        <v>4</v>
      </c>
      <c r="B7" s="41">
        <v>2</v>
      </c>
      <c r="C7" s="70" t="s">
        <v>28</v>
      </c>
      <c r="D7" s="57">
        <v>40101</v>
      </c>
      <c r="E7" s="71" t="s">
        <v>27</v>
      </c>
      <c r="F7" s="72">
        <v>42</v>
      </c>
      <c r="G7" s="72" t="s">
        <v>22</v>
      </c>
      <c r="H7" s="72">
        <v>5</v>
      </c>
      <c r="I7" s="69">
        <v>758045</v>
      </c>
      <c r="J7" s="69">
        <v>554</v>
      </c>
      <c r="K7" s="69">
        <v>1742480</v>
      </c>
      <c r="L7" s="69">
        <v>1477</v>
      </c>
      <c r="M7" s="69">
        <v>6038550</v>
      </c>
      <c r="N7" s="69">
        <v>4580</v>
      </c>
      <c r="O7" s="69">
        <v>5172720</v>
      </c>
      <c r="P7" s="69">
        <v>3957</v>
      </c>
      <c r="Q7" s="61">
        <f t="shared" si="0"/>
        <v>13711795</v>
      </c>
      <c r="R7" s="61">
        <f t="shared" si="0"/>
        <v>10568</v>
      </c>
      <c r="S7" s="62" t="e">
        <f t="shared" si="1"/>
        <v>#VALUE!</v>
      </c>
      <c r="T7" s="62">
        <f t="shared" si="2"/>
        <v>1297.482494322483</v>
      </c>
      <c r="U7" s="63">
        <v>16924860</v>
      </c>
      <c r="V7" s="64">
        <f t="shared" si="3"/>
        <v>-0.1898429292768153</v>
      </c>
      <c r="W7" s="48">
        <v>227003095</v>
      </c>
      <c r="X7" s="48">
        <v>175165</v>
      </c>
      <c r="Y7" s="50">
        <f t="shared" si="4"/>
        <v>1295.9386578368967</v>
      </c>
    </row>
    <row r="8" spans="1:25" ht="30" customHeight="1">
      <c r="A8" s="40">
        <v>5</v>
      </c>
      <c r="B8" s="41"/>
      <c r="C8" s="65" t="s">
        <v>29</v>
      </c>
      <c r="D8" s="57">
        <v>40115</v>
      </c>
      <c r="E8" s="66" t="s">
        <v>21</v>
      </c>
      <c r="F8" s="67">
        <v>24</v>
      </c>
      <c r="G8" s="67" t="s">
        <v>22</v>
      </c>
      <c r="H8" s="67">
        <v>3</v>
      </c>
      <c r="I8" s="68">
        <v>952520</v>
      </c>
      <c r="J8" s="68">
        <v>776</v>
      </c>
      <c r="K8" s="68">
        <v>1486140</v>
      </c>
      <c r="L8" s="68">
        <v>1258</v>
      </c>
      <c r="M8" s="68">
        <v>2468590</v>
      </c>
      <c r="N8" s="68">
        <v>2072</v>
      </c>
      <c r="O8" s="68">
        <v>2081105</v>
      </c>
      <c r="P8" s="68">
        <v>1736</v>
      </c>
      <c r="Q8" s="61">
        <f t="shared" si="0"/>
        <v>6988355</v>
      </c>
      <c r="R8" s="61">
        <f t="shared" si="0"/>
        <v>5842</v>
      </c>
      <c r="S8" s="62" t="e">
        <f t="shared" si="1"/>
        <v>#VALUE!</v>
      </c>
      <c r="T8" s="62">
        <f t="shared" si="2"/>
        <v>1196.2264635398835</v>
      </c>
      <c r="U8" s="63">
        <v>31139780</v>
      </c>
      <c r="V8" s="64">
        <f t="shared" si="3"/>
        <v>-0.7755811055826342</v>
      </c>
      <c r="W8" s="51">
        <v>120583960</v>
      </c>
      <c r="X8" s="51">
        <v>103749</v>
      </c>
      <c r="Y8" s="50">
        <f t="shared" si="4"/>
        <v>1162.2662387107346</v>
      </c>
    </row>
    <row r="9" spans="1:25" ht="30" customHeight="1">
      <c r="A9" s="40">
        <v>6</v>
      </c>
      <c r="B9" s="41"/>
      <c r="C9" s="65" t="s">
        <v>30</v>
      </c>
      <c r="D9" s="57">
        <v>40115</v>
      </c>
      <c r="E9" s="66" t="s">
        <v>21</v>
      </c>
      <c r="F9" s="67">
        <v>24</v>
      </c>
      <c r="G9" s="67" t="s">
        <v>22</v>
      </c>
      <c r="H9" s="67">
        <v>3</v>
      </c>
      <c r="I9" s="60">
        <v>666805</v>
      </c>
      <c r="J9" s="60">
        <v>600</v>
      </c>
      <c r="K9" s="60">
        <v>1167840</v>
      </c>
      <c r="L9" s="60">
        <v>991</v>
      </c>
      <c r="M9" s="60">
        <v>1957760</v>
      </c>
      <c r="N9" s="60">
        <v>1646</v>
      </c>
      <c r="O9" s="60">
        <v>1183855</v>
      </c>
      <c r="P9" s="60">
        <v>980</v>
      </c>
      <c r="Q9" s="61">
        <f t="shared" si="0"/>
        <v>4976260</v>
      </c>
      <c r="R9" s="61">
        <f t="shared" si="0"/>
        <v>4217</v>
      </c>
      <c r="S9" s="62" t="e">
        <f t="shared" si="1"/>
        <v>#VALUE!</v>
      </c>
      <c r="T9" s="62">
        <f t="shared" si="2"/>
        <v>1180.0474270808631</v>
      </c>
      <c r="U9" s="63">
        <v>7110165</v>
      </c>
      <c r="V9" s="64">
        <f t="shared" si="3"/>
        <v>-0.3001203206957926</v>
      </c>
      <c r="W9" s="51">
        <v>28839095</v>
      </c>
      <c r="X9" s="51">
        <v>25043</v>
      </c>
      <c r="Y9" s="50">
        <f t="shared" si="4"/>
        <v>1151.5830771073754</v>
      </c>
    </row>
    <row r="10" spans="1:25" ht="30" customHeight="1">
      <c r="A10" s="40">
        <v>7</v>
      </c>
      <c r="B10" s="41"/>
      <c r="C10" s="73" t="s">
        <v>31</v>
      </c>
      <c r="D10" s="57">
        <v>40087</v>
      </c>
      <c r="E10" s="66" t="s">
        <v>21</v>
      </c>
      <c r="F10" s="67">
        <v>28</v>
      </c>
      <c r="G10" s="67" t="s">
        <v>22</v>
      </c>
      <c r="H10" s="67">
        <v>7</v>
      </c>
      <c r="I10" s="68">
        <v>392630</v>
      </c>
      <c r="J10" s="68">
        <v>356</v>
      </c>
      <c r="K10" s="68">
        <v>998185</v>
      </c>
      <c r="L10" s="68">
        <v>881</v>
      </c>
      <c r="M10" s="68">
        <v>1881140</v>
      </c>
      <c r="N10" s="68">
        <v>1584</v>
      </c>
      <c r="O10" s="68">
        <v>1200930</v>
      </c>
      <c r="P10" s="68">
        <v>823</v>
      </c>
      <c r="Q10" s="61">
        <f t="shared" si="0"/>
        <v>4472885</v>
      </c>
      <c r="R10" s="61">
        <f t="shared" si="0"/>
        <v>3644</v>
      </c>
      <c r="S10" s="62" t="e">
        <f t="shared" si="1"/>
        <v>#VALUE!</v>
      </c>
      <c r="T10" s="62">
        <f t="shared" si="2"/>
        <v>1227.465697036224</v>
      </c>
      <c r="U10" s="63">
        <v>6053430</v>
      </c>
      <c r="V10" s="64">
        <f t="shared" si="3"/>
        <v>-0.26109907936492205</v>
      </c>
      <c r="W10" s="51">
        <v>158139595</v>
      </c>
      <c r="X10" s="51">
        <v>138887</v>
      </c>
      <c r="Y10" s="50">
        <f t="shared" si="4"/>
        <v>1138.6205692397416</v>
      </c>
    </row>
    <row r="11" spans="1:25" ht="30" customHeight="1">
      <c r="A11" s="40">
        <v>8</v>
      </c>
      <c r="B11" s="41"/>
      <c r="C11" s="73" t="s">
        <v>32</v>
      </c>
      <c r="D11" s="57">
        <v>40108</v>
      </c>
      <c r="E11" s="66" t="s">
        <v>24</v>
      </c>
      <c r="F11" s="67" t="s">
        <v>33</v>
      </c>
      <c r="G11" s="67">
        <v>24</v>
      </c>
      <c r="H11" s="67">
        <v>4</v>
      </c>
      <c r="I11" s="68">
        <v>333230</v>
      </c>
      <c r="J11" s="68">
        <v>346</v>
      </c>
      <c r="K11" s="69">
        <v>869075</v>
      </c>
      <c r="L11" s="69">
        <v>821</v>
      </c>
      <c r="M11" s="69">
        <v>1674530</v>
      </c>
      <c r="N11" s="69">
        <v>1508</v>
      </c>
      <c r="O11" s="69">
        <v>1052930</v>
      </c>
      <c r="P11" s="69">
        <v>929</v>
      </c>
      <c r="Q11" s="61">
        <f t="shared" si="0"/>
        <v>3929765</v>
      </c>
      <c r="R11" s="61">
        <f t="shared" si="0"/>
        <v>3604</v>
      </c>
      <c r="S11" s="62">
        <f t="shared" si="1"/>
        <v>150.16666666666666</v>
      </c>
      <c r="T11" s="62">
        <f t="shared" si="2"/>
        <v>1090.3898446170922</v>
      </c>
      <c r="U11" s="63">
        <v>6342440</v>
      </c>
      <c r="V11" s="64">
        <f t="shared" si="3"/>
        <v>-0.38040170659872224</v>
      </c>
      <c r="W11" s="48">
        <v>66266680</v>
      </c>
      <c r="X11" s="48">
        <v>61238</v>
      </c>
      <c r="Y11" s="50">
        <f t="shared" si="4"/>
        <v>1082.1169861850485</v>
      </c>
    </row>
    <row r="12" spans="1:25" ht="30" customHeight="1">
      <c r="A12" s="40">
        <v>9</v>
      </c>
      <c r="B12" s="41"/>
      <c r="C12" s="73" t="s">
        <v>34</v>
      </c>
      <c r="D12" s="57">
        <v>40101</v>
      </c>
      <c r="E12" s="66" t="s">
        <v>21</v>
      </c>
      <c r="F12" s="67">
        <v>14</v>
      </c>
      <c r="G12" s="67" t="s">
        <v>22</v>
      </c>
      <c r="H12" s="67">
        <v>5</v>
      </c>
      <c r="I12" s="68">
        <v>280305</v>
      </c>
      <c r="J12" s="68">
        <v>234</v>
      </c>
      <c r="K12" s="68">
        <v>598620</v>
      </c>
      <c r="L12" s="68">
        <v>467</v>
      </c>
      <c r="M12" s="68">
        <v>1091425</v>
      </c>
      <c r="N12" s="68">
        <v>864</v>
      </c>
      <c r="O12" s="68">
        <v>876240</v>
      </c>
      <c r="P12" s="68">
        <v>714</v>
      </c>
      <c r="Q12" s="61">
        <f>+I12+K12+M12+O12</f>
        <v>2846590</v>
      </c>
      <c r="R12" s="61">
        <f>+J12+L12+N12+P12</f>
        <v>2279</v>
      </c>
      <c r="S12" s="62" t="e">
        <f>IF(Q12&lt;&gt;0,R12/G12,"")</f>
        <v>#VALUE!</v>
      </c>
      <c r="T12" s="62">
        <f>IF(Q12&lt;&gt;0,Q12/R12,"")</f>
        <v>1249.0522158841598</v>
      </c>
      <c r="U12" s="63">
        <v>3457595</v>
      </c>
      <c r="V12" s="64">
        <f>IF(U12&lt;&gt;0,-(U12-Q12)/U12,"")</f>
        <v>-0.17671387192542792</v>
      </c>
      <c r="W12" s="51">
        <v>42816847</v>
      </c>
      <c r="X12" s="51">
        <v>36361</v>
      </c>
      <c r="Y12" s="50">
        <f>W12/X12</f>
        <v>1177.5486647781963</v>
      </c>
    </row>
    <row r="13" spans="1:25" ht="30" customHeight="1">
      <c r="A13" s="40">
        <v>10</v>
      </c>
      <c r="B13" s="41"/>
      <c r="C13" s="65" t="s">
        <v>35</v>
      </c>
      <c r="D13" s="57">
        <v>40115</v>
      </c>
      <c r="E13" s="66" t="s">
        <v>27</v>
      </c>
      <c r="F13" s="67">
        <v>15</v>
      </c>
      <c r="G13" s="67" t="s">
        <v>22</v>
      </c>
      <c r="H13" s="67">
        <v>3</v>
      </c>
      <c r="I13" s="69">
        <v>272890</v>
      </c>
      <c r="J13" s="69">
        <v>247</v>
      </c>
      <c r="K13" s="69">
        <v>617790</v>
      </c>
      <c r="L13" s="69">
        <v>524</v>
      </c>
      <c r="M13" s="69">
        <v>1003480</v>
      </c>
      <c r="N13" s="69">
        <v>835</v>
      </c>
      <c r="O13" s="69">
        <v>757640</v>
      </c>
      <c r="P13" s="69">
        <v>617</v>
      </c>
      <c r="Q13" s="61">
        <f>+I13+K13+M13+O13</f>
        <v>2651800</v>
      </c>
      <c r="R13" s="61">
        <f>+J13+L13+N13+P13</f>
        <v>2223</v>
      </c>
      <c r="S13" s="62" t="e">
        <f>IF(Q13&lt;&gt;0,R13/G13,"")</f>
        <v>#VALUE!</v>
      </c>
      <c r="T13" s="62">
        <f>IF(Q13&lt;&gt;0,Q13/R13,"")</f>
        <v>1192.8924876293297</v>
      </c>
      <c r="U13" s="63">
        <v>5933290</v>
      </c>
      <c r="V13" s="64">
        <f>IF(U13&lt;&gt;0,-(U13-Q13)/U13,"")</f>
        <v>-0.5530641515921184</v>
      </c>
      <c r="W13" s="48">
        <v>23299550</v>
      </c>
      <c r="X13" s="48">
        <v>19851</v>
      </c>
      <c r="Y13" s="50">
        <f>W13/X13</f>
        <v>1173.7217268651452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49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181703815</v>
      </c>
      <c r="R15" s="27">
        <f>SUM(R4:R14)</f>
        <v>148212</v>
      </c>
      <c r="S15" s="28">
        <f>R15/G15</f>
        <v>3024.734693877551</v>
      </c>
      <c r="T15" s="49">
        <f>Q15/R15</f>
        <v>1225.9723571640623</v>
      </c>
      <c r="U15" s="39">
        <v>143219230</v>
      </c>
      <c r="V15" s="38">
        <f>IF(U15&lt;&gt;0,-(U15-Q15)/U15,"")</f>
        <v>0.2687110173682682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5" t="s">
        <v>19</v>
      </c>
      <c r="V16" s="75"/>
      <c r="W16" s="75"/>
      <c r="X16" s="75"/>
      <c r="Y16" s="7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6"/>
      <c r="V17" s="76"/>
      <c r="W17" s="76"/>
      <c r="X17" s="76"/>
      <c r="Y17" s="7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6"/>
      <c r="V18" s="76"/>
      <c r="W18" s="76"/>
      <c r="X18" s="76"/>
      <c r="Y18" s="76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2009-11-17T11:11:45Z</dcterms:modified>
  <cp:category/>
  <cp:version/>
  <cp:contentType/>
  <cp:contentStatus/>
</cp:coreProperties>
</file>