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880" windowWidth="25500" windowHeight="6980" activeTab="0"/>
  </bookViews>
  <sheets>
    <sheet name="Kovo 15 - 17 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<sst xmlns="http://schemas.openxmlformats.org/spreadsheetml/2006/main" count="98" uniqueCount="75">
  <si>
    <t>Linkolnas
(Lincoln)</t>
  </si>
  <si>
    <t>Top Film</t>
  </si>
  <si>
    <t>Gimtadienis
(21 and Over)</t>
  </si>
  <si>
    <t>Jonukas ir Grytutė: raganų medžiotojai
(Hansel and Gretel: Witch Hunters)</t>
  </si>
  <si>
    <t>Forum Cinemas /
WDSMPI</t>
  </si>
  <si>
    <t>Ralfas Griovėjas
(Wreck-It Ralph)</t>
  </si>
  <si>
    <t>Forum Cinemas /
Universal</t>
  </si>
  <si>
    <t>Forum Cinemas /
Paramount</t>
  </si>
  <si>
    <t>VISO (top30):</t>
  </si>
  <si>
    <t>Žiūrovų lanko-mumo vidurkis</t>
  </si>
  <si>
    <t>Kopijų 
sk.</t>
  </si>
  <si>
    <t>ACME Film /
Warner Bros.</t>
  </si>
  <si>
    <t>Ana Karenina
(Ana Karenina)</t>
  </si>
  <si>
    <t>Rodymo 
savaitė</t>
  </si>
  <si>
    <t>\</t>
  </si>
  <si>
    <t>Bendros
pajamos
(Lt)</t>
  </si>
  <si>
    <t>Bendras
žiūrovų
sk.</t>
  </si>
  <si>
    <t>Bendros
pajamos
(Eur)</t>
  </si>
  <si>
    <t>VISO (top10):</t>
  </si>
  <si>
    <t>N</t>
  </si>
  <si>
    <t>Ištrūkęs Džango
(Django Unchained)</t>
  </si>
  <si>
    <t>Skrydis
(Flight)</t>
  </si>
  <si>
    <t>Išankstiniai seansai</t>
  </si>
  <si>
    <t>Parkeris
(Parker)</t>
  </si>
  <si>
    <t>Saugus prieglobstis
(Safe Haven)</t>
  </si>
  <si>
    <t>Tamsus dangus
(Dark Skies)</t>
  </si>
  <si>
    <t>N</t>
  </si>
  <si>
    <t>Krudžiai
(Croods)</t>
  </si>
  <si>
    <t>IS</t>
  </si>
  <si>
    <t>Intercinema</t>
  </si>
  <si>
    <t>Medžioklė
(The Hunt)</t>
  </si>
  <si>
    <t>Kaunas International Film Festival</t>
  </si>
  <si>
    <t>IS</t>
  </si>
  <si>
    <t>Forum Cinemas /
Paramount</t>
  </si>
  <si>
    <t>Hičkokas
(Hitchcock)</t>
  </si>
  <si>
    <t>Diatlovo perėja: dingudisi ekspedicija
(The Dyatlov Pass Incident)</t>
  </si>
  <si>
    <t>Ozas: didingas ir galingas
(Oz. The Great and Powerful)</t>
  </si>
  <si>
    <t>Kietas riešutėlis. Puiki diena mirti
(A Good Day to Die Hard)</t>
  </si>
  <si>
    <t>Forum Cinemas /
Universal</t>
  </si>
  <si>
    <t>Theatrical Film Distribution /
20th Century Fox</t>
  </si>
  <si>
    <t>7 dienos Havanoje
(7 Days in Havana)</t>
  </si>
  <si>
    <t>A-One Films</t>
  </si>
  <si>
    <t>Top Film</t>
  </si>
  <si>
    <t>Optimisto istorija
(Silver Linings Playbook)</t>
  </si>
  <si>
    <t xml:space="preserve">Kovo 15 - 17 d.  Lietuvos kino teatruose rodytų filmų top-30 </t>
  </si>
  <si>
    <t>Kovo
8 - 10 d.
pajamos
(Lt)</t>
  </si>
  <si>
    <t>Kovo
15 - 17 d.
pajamos
(Lt)</t>
  </si>
  <si>
    <t>Kovo
15 - 17 d.
žiūrovų 
sk.</t>
  </si>
  <si>
    <t>Kovo
15 - 17 d.
pajamos
(Eur)</t>
  </si>
  <si>
    <t>-</t>
  </si>
  <si>
    <t>Tapatybės vagilė
(Identity Thief)</t>
  </si>
  <si>
    <t>Šalutinis poveikis
(Side Effects)</t>
  </si>
  <si>
    <t>Ką išdarinėja vyrai
(Chto tvorjat muzchini)</t>
  </si>
  <si>
    <t>Mama
(Mama)</t>
  </si>
  <si>
    <t>Incognito Films</t>
  </si>
  <si>
    <t>Taikinys # 1
(Zero Dark Thirty)</t>
  </si>
  <si>
    <t>ACME Film /
Sony</t>
  </si>
  <si>
    <t>ACME Film /
Sony</t>
  </si>
  <si>
    <t>Garsų pasaulio įrašai</t>
  </si>
  <si>
    <t>VISO (top20):</t>
  </si>
  <si>
    <t xml:space="preserve">Platintojas </t>
  </si>
  <si>
    <t>ACME Film</t>
  </si>
  <si>
    <t>-</t>
  </si>
  <si>
    <t>Legendos susivienija
(The Rise of the Guardians)</t>
  </si>
  <si>
    <t>Filmas</t>
  </si>
  <si>
    <t>Premjeros
data</t>
  </si>
  <si>
    <t>Pakitimas</t>
  </si>
  <si>
    <t>Seansų
sk.</t>
  </si>
  <si>
    <t>\</t>
  </si>
  <si>
    <t>Nemirtingųjų kronikos: nuostabūs sutvėrimai
(Beautiful Creatures)</t>
  </si>
  <si>
    <t>Valentinas vienas
(Valentine Alone)</t>
  </si>
  <si>
    <t>Žuviukas Nemo 3D
(Finding Nemo)</t>
  </si>
  <si>
    <t>Argo
(Argo)</t>
  </si>
  <si>
    <t>Sniego karalienė 3D
(Snow Queen)</t>
  </si>
  <si>
    <t>Gimę mylėti
(Twice Born)</t>
  </si>
</sst>
</file>

<file path=xl/styles.xml><?xml version="1.0" encoding="utf-8"?>
<styleSheet xmlns="http://schemas.openxmlformats.org/spreadsheetml/2006/main">
  <numFmts count="43">
    <numFmt numFmtId="5" formatCode="#,##0&quot;Lt&quot;;\-#,##0&quot;Lt&quot;"/>
    <numFmt numFmtId="6" formatCode="#,##0&quot;Lt&quot;;[Red]\-#,##0&quot;Lt&quot;"/>
    <numFmt numFmtId="7" formatCode="#,##0.00&quot;Lt&quot;;\-#,##0.00&quot;Lt&quot;"/>
    <numFmt numFmtId="8" formatCode="#,##0.00&quot;Lt&quot;;[Red]\-#,##0.00&quot;Lt&quot;"/>
    <numFmt numFmtId="42" formatCode="_-* #,##0&quot;Lt&quot;_-;\-* #,##0&quot;Lt&quot;_-;_-* &quot;-&quot;&quot;Lt&quot;_-;_-@_-"/>
    <numFmt numFmtId="41" formatCode="_-* #,##0_L_t_-;\-* #,##0_L_t_-;_-* &quot;-&quot;_L_t_-;_-@_-"/>
    <numFmt numFmtId="44" formatCode="_-* #,##0.00&quot;Lt&quot;_-;\-* #,##0.00&quot;Lt&quot;_-;_-* &quot;-&quot;??&quot;Lt&quot;_-;_-@_-"/>
    <numFmt numFmtId="43" formatCode="_-* #,##0.00_L_t_-;\-* #,##0.00_L_t_-;_-* &quot;-&quot;??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yyyy\.mm\.dd"/>
    <numFmt numFmtId="189" formatCode="[$-409]dddd\,\ mmmm\ dd\,\ yyyy"/>
    <numFmt numFmtId="190" formatCode="yyyy\.mm\.dd;@"/>
    <numFmt numFmtId="191" formatCode="yyyy/mm/dd;@"/>
    <numFmt numFmtId="192" formatCode="mmm/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yyyy/mm/dd"/>
    <numFmt numFmtId="198" formatCode="0.00"/>
  </numFmts>
  <fonts count="28">
    <font>
      <sz val="10"/>
      <name val="Arial"/>
      <family val="0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Verdana"/>
      <family val="2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0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190" fontId="7" fillId="0" borderId="17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Gimtadinies.ataskaita2013.03.15-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Dark%20Skies_Litva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ide%20Effects_Litva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augusPrieglobstis.ataskaita2013.03.15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cinamon%202013%2003%2015-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Parkeris_03.15%20-%2017%20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13.02.22-2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13.03.08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Cinamon"/>
      <sheetName val="Alytus"/>
      <sheetName val="Marijampole"/>
      <sheetName val="Tot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Multikino"/>
      <sheetName val="Tota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3 15-1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sario 22 - 28 d."/>
      <sheetName val="Vasario 15 - 21 d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vo 8 - 14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53.421875" style="6" customWidth="1"/>
    <col min="4" max="6" width="10.7109375" style="6" bestFit="1" customWidth="1"/>
    <col min="7" max="7" width="13.140625" style="6" bestFit="1" customWidth="1"/>
    <col min="8" max="8" width="10.7109375" style="6" customWidth="1"/>
    <col min="9" max="9" width="8.28125" style="6" customWidth="1"/>
    <col min="10" max="10" width="8.8515625" style="6" customWidth="1"/>
    <col min="11" max="11" width="9.140625" style="6" bestFit="1" customWidth="1"/>
    <col min="12" max="12" width="9.140625" style="6" customWidth="1"/>
    <col min="13" max="13" width="11.8515625" style="6" customWidth="1"/>
    <col min="14" max="14" width="11.421875" style="6" customWidth="1"/>
    <col min="15" max="15" width="11.1406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44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9"/>
      <c r="B3" s="30"/>
      <c r="C3" s="31" t="s">
        <v>64</v>
      </c>
      <c r="D3" s="31" t="s">
        <v>46</v>
      </c>
      <c r="E3" s="31" t="s">
        <v>48</v>
      </c>
      <c r="F3" s="31" t="s">
        <v>45</v>
      </c>
      <c r="G3" s="31" t="s">
        <v>66</v>
      </c>
      <c r="H3" s="31" t="s">
        <v>47</v>
      </c>
      <c r="I3" s="31" t="s">
        <v>67</v>
      </c>
      <c r="J3" s="31" t="s">
        <v>9</v>
      </c>
      <c r="K3" s="31" t="s">
        <v>10</v>
      </c>
      <c r="L3" s="31" t="s">
        <v>13</v>
      </c>
      <c r="M3" s="31" t="s">
        <v>15</v>
      </c>
      <c r="N3" s="31" t="s">
        <v>16</v>
      </c>
      <c r="O3" s="31" t="s">
        <v>17</v>
      </c>
      <c r="P3" s="31" t="s">
        <v>65</v>
      </c>
      <c r="Q3" s="32" t="s">
        <v>60</v>
      </c>
    </row>
    <row r="4" spans="1:17" ht="27.75" customHeight="1">
      <c r="A4" s="33">
        <v>1</v>
      </c>
      <c r="B4" s="36" t="s">
        <v>32</v>
      </c>
      <c r="C4" s="21" t="s">
        <v>27</v>
      </c>
      <c r="D4" s="22">
        <v>102505.8</v>
      </c>
      <c r="E4" s="19">
        <f>D4/3.452</f>
        <v>29694.611819235226</v>
      </c>
      <c r="F4" s="19" t="s">
        <v>62</v>
      </c>
      <c r="G4" s="23" t="s">
        <v>62</v>
      </c>
      <c r="H4" s="22">
        <v>7473</v>
      </c>
      <c r="I4" s="18">
        <v>46</v>
      </c>
      <c r="J4" s="8">
        <f>H4/I4</f>
        <v>162.45652173913044</v>
      </c>
      <c r="K4" s="18">
        <v>18</v>
      </c>
      <c r="L4" s="19" t="s">
        <v>28</v>
      </c>
      <c r="M4" s="22">
        <v>102506</v>
      </c>
      <c r="N4" s="22">
        <v>7473</v>
      </c>
      <c r="O4" s="19">
        <f>M4/3.452</f>
        <v>29694.669756662806</v>
      </c>
      <c r="P4" s="37" t="s">
        <v>22</v>
      </c>
      <c r="Q4" s="28" t="s">
        <v>39</v>
      </c>
    </row>
    <row r="5" spans="1:17" ht="27.75" customHeight="1">
      <c r="A5" s="33">
        <f>A4+1</f>
        <v>2</v>
      </c>
      <c r="B5" s="36">
        <v>1</v>
      </c>
      <c r="C5" s="21" t="s">
        <v>36</v>
      </c>
      <c r="D5" s="22">
        <v>45952</v>
      </c>
      <c r="E5" s="19">
        <f aca="true" t="shared" si="0" ref="E5:E13">D5/3.452</f>
        <v>13311.7033603708</v>
      </c>
      <c r="F5" s="19">
        <v>117537.7</v>
      </c>
      <c r="G5" s="23">
        <f>(D5-F5)/F5</f>
        <v>-0.6090445873962141</v>
      </c>
      <c r="H5" s="22">
        <v>2898</v>
      </c>
      <c r="I5" s="18">
        <v>91</v>
      </c>
      <c r="J5" s="8">
        <f>H5/I5</f>
        <v>31.846153846153847</v>
      </c>
      <c r="K5" s="18">
        <v>12</v>
      </c>
      <c r="L5" s="19">
        <v>2</v>
      </c>
      <c r="M5" s="22">
        <v>228636.05</v>
      </c>
      <c r="N5" s="22">
        <v>14300</v>
      </c>
      <c r="O5" s="19">
        <f aca="true" t="shared" si="1" ref="O5:O13">M5/3.452</f>
        <v>66232.92294322132</v>
      </c>
      <c r="P5" s="37">
        <v>41341</v>
      </c>
      <c r="Q5" s="28" t="s">
        <v>4</v>
      </c>
    </row>
    <row r="6" spans="1:17" ht="27.75" customHeight="1">
      <c r="A6" s="33">
        <f aca="true" t="shared" si="2" ref="A6:A13">A5+1</f>
        <v>3</v>
      </c>
      <c r="B6" s="36">
        <v>3</v>
      </c>
      <c r="C6" s="21" t="s">
        <v>70</v>
      </c>
      <c r="D6" s="22">
        <v>45087.5</v>
      </c>
      <c r="E6" s="19">
        <f t="shared" si="0"/>
        <v>13061.268829663963</v>
      </c>
      <c r="F6" s="19">
        <v>93068.2</v>
      </c>
      <c r="G6" s="23">
        <f>(D6-F6)/F6</f>
        <v>-0.5155434401868737</v>
      </c>
      <c r="H6" s="22">
        <v>3016</v>
      </c>
      <c r="I6" s="18">
        <v>66</v>
      </c>
      <c r="J6" s="8">
        <f>H6/I6</f>
        <v>45.696969696969695</v>
      </c>
      <c r="K6" s="18">
        <v>14</v>
      </c>
      <c r="L6" s="19">
        <v>6</v>
      </c>
      <c r="M6" s="22">
        <v>2437331.2</v>
      </c>
      <c r="N6" s="22">
        <v>174698</v>
      </c>
      <c r="O6" s="19">
        <f t="shared" si="1"/>
        <v>706063.4994206257</v>
      </c>
      <c r="P6" s="37">
        <v>41313</v>
      </c>
      <c r="Q6" s="28" t="s">
        <v>61</v>
      </c>
    </row>
    <row r="7" spans="1:17" ht="27.75" customHeight="1">
      <c r="A7" s="33">
        <f t="shared" si="2"/>
        <v>4</v>
      </c>
      <c r="B7" s="36">
        <v>2</v>
      </c>
      <c r="C7" s="21" t="s">
        <v>2</v>
      </c>
      <c r="D7" s="22">
        <v>44388.5</v>
      </c>
      <c r="E7" s="19">
        <f>D7/3.452</f>
        <v>12858.7775202781</v>
      </c>
      <c r="F7" s="19">
        <v>97595</v>
      </c>
      <c r="G7" s="23">
        <f>(D7-F7)/F7</f>
        <v>-0.5451764946974742</v>
      </c>
      <c r="H7" s="22">
        <v>3142</v>
      </c>
      <c r="I7" s="18">
        <v>81</v>
      </c>
      <c r="J7" s="8">
        <f>H7/I7</f>
        <v>38.79012345679013</v>
      </c>
      <c r="K7" s="18">
        <v>10</v>
      </c>
      <c r="L7" s="19">
        <v>2</v>
      </c>
      <c r="M7" s="22">
        <v>204539</v>
      </c>
      <c r="N7" s="22">
        <v>14573</v>
      </c>
      <c r="O7" s="19">
        <f>M7/3.452</f>
        <v>59252.317497103126</v>
      </c>
      <c r="P7" s="37">
        <v>41341</v>
      </c>
      <c r="Q7" s="28" t="s">
        <v>54</v>
      </c>
    </row>
    <row r="8" spans="1:17" ht="27.75" customHeight="1">
      <c r="A8" s="33">
        <f t="shared" si="2"/>
        <v>5</v>
      </c>
      <c r="B8" s="36" t="s">
        <v>19</v>
      </c>
      <c r="C8" s="21" t="s">
        <v>23</v>
      </c>
      <c r="D8" s="22">
        <v>34957.6</v>
      </c>
      <c r="E8" s="19">
        <f>D8/3.452</f>
        <v>10126.767091541135</v>
      </c>
      <c r="F8" s="19" t="s">
        <v>62</v>
      </c>
      <c r="G8" s="23" t="s">
        <v>49</v>
      </c>
      <c r="H8" s="22">
        <v>2125</v>
      </c>
      <c r="I8" s="18">
        <v>38</v>
      </c>
      <c r="J8" s="8">
        <f>H8/I8</f>
        <v>55.921052631578945</v>
      </c>
      <c r="K8" s="18">
        <v>4</v>
      </c>
      <c r="L8" s="19">
        <v>1</v>
      </c>
      <c r="M8" s="22">
        <v>34957.6</v>
      </c>
      <c r="N8" s="22">
        <v>2125</v>
      </c>
      <c r="O8" s="19">
        <f>M8/3.452</f>
        <v>10126.767091541135</v>
      </c>
      <c r="P8" s="37">
        <v>41348</v>
      </c>
      <c r="Q8" s="28" t="s">
        <v>29</v>
      </c>
    </row>
    <row r="9" spans="1:17" ht="27.75" customHeight="1">
      <c r="A9" s="33">
        <f t="shared" si="2"/>
        <v>6</v>
      </c>
      <c r="B9" s="36" t="s">
        <v>26</v>
      </c>
      <c r="C9" s="21" t="s">
        <v>25</v>
      </c>
      <c r="D9" s="22">
        <v>31902.2</v>
      </c>
      <c r="E9" s="19">
        <f>D9/3.452</f>
        <v>9241.657010428737</v>
      </c>
      <c r="F9" s="19" t="s">
        <v>62</v>
      </c>
      <c r="G9" s="23" t="s">
        <v>49</v>
      </c>
      <c r="H9" s="22">
        <v>2027</v>
      </c>
      <c r="I9" s="18">
        <v>57</v>
      </c>
      <c r="J9" s="8">
        <f>H9/I9</f>
        <v>35.56140350877193</v>
      </c>
      <c r="K9" s="18">
        <v>5</v>
      </c>
      <c r="L9" s="19">
        <v>1</v>
      </c>
      <c r="M9" s="22">
        <v>31902.2</v>
      </c>
      <c r="N9" s="22">
        <v>2027</v>
      </c>
      <c r="O9" s="19">
        <f>M9/3.452</f>
        <v>9241.657010428737</v>
      </c>
      <c r="P9" s="37">
        <v>41348</v>
      </c>
      <c r="Q9" s="28" t="s">
        <v>1</v>
      </c>
    </row>
    <row r="10" spans="1:17" ht="27.75" customHeight="1">
      <c r="A10" s="33">
        <f t="shared" si="2"/>
        <v>7</v>
      </c>
      <c r="B10" s="36" t="s">
        <v>19</v>
      </c>
      <c r="C10" s="21" t="s">
        <v>50</v>
      </c>
      <c r="D10" s="22">
        <v>26555.5</v>
      </c>
      <c r="E10" s="19">
        <f t="shared" si="0"/>
        <v>7692.786790266512</v>
      </c>
      <c r="F10" s="19" t="s">
        <v>62</v>
      </c>
      <c r="G10" s="23" t="s">
        <v>49</v>
      </c>
      <c r="H10" s="22">
        <v>1768</v>
      </c>
      <c r="I10" s="18">
        <v>81</v>
      </c>
      <c r="J10" s="8">
        <f>H10/I10</f>
        <v>21.82716049382716</v>
      </c>
      <c r="K10" s="18">
        <v>6</v>
      </c>
      <c r="L10" s="19">
        <v>1</v>
      </c>
      <c r="M10" s="22">
        <v>26555.5</v>
      </c>
      <c r="N10" s="22">
        <v>1768</v>
      </c>
      <c r="O10" s="19">
        <f>M10/3.452</f>
        <v>7692.786790266512</v>
      </c>
      <c r="P10" s="37">
        <v>41348</v>
      </c>
      <c r="Q10" s="28" t="s">
        <v>38</v>
      </c>
    </row>
    <row r="11" spans="1:17" ht="27.75" customHeight="1">
      <c r="A11" s="33">
        <f t="shared" si="2"/>
        <v>8</v>
      </c>
      <c r="B11" s="36">
        <v>4</v>
      </c>
      <c r="C11" s="21" t="s">
        <v>52</v>
      </c>
      <c r="D11" s="22">
        <v>26269.5</v>
      </c>
      <c r="E11" s="19">
        <f t="shared" si="0"/>
        <v>7609.936268829664</v>
      </c>
      <c r="F11" s="19">
        <v>70631</v>
      </c>
      <c r="G11" s="23">
        <f>(D11-F11)/F11</f>
        <v>-0.6280740751228214</v>
      </c>
      <c r="H11" s="22">
        <v>1702</v>
      </c>
      <c r="I11" s="18">
        <v>26</v>
      </c>
      <c r="J11" s="8">
        <f>H11/I11</f>
        <v>65.46153846153847</v>
      </c>
      <c r="K11" s="18">
        <v>7</v>
      </c>
      <c r="L11" s="19">
        <v>3</v>
      </c>
      <c r="M11" s="22">
        <v>280938.6</v>
      </c>
      <c r="N11" s="22">
        <v>18667</v>
      </c>
      <c r="O11" s="19">
        <f t="shared" si="1"/>
        <v>81384.2989571263</v>
      </c>
      <c r="P11" s="37">
        <v>41334</v>
      </c>
      <c r="Q11" s="28" t="s">
        <v>61</v>
      </c>
    </row>
    <row r="12" spans="1:17" ht="27.75" customHeight="1">
      <c r="A12" s="33">
        <f t="shared" si="2"/>
        <v>9</v>
      </c>
      <c r="B12" s="36">
        <v>5</v>
      </c>
      <c r="C12" s="21" t="s">
        <v>73</v>
      </c>
      <c r="D12" s="22">
        <v>18887</v>
      </c>
      <c r="E12" s="19">
        <f>D12/3.452</f>
        <v>5471.320973348784</v>
      </c>
      <c r="F12" s="19">
        <v>53517</v>
      </c>
      <c r="G12" s="23">
        <f>(D12-F12)/F12</f>
        <v>-0.647084104116449</v>
      </c>
      <c r="H12" s="22">
        <v>1487</v>
      </c>
      <c r="I12" s="18">
        <v>48</v>
      </c>
      <c r="J12" s="8">
        <f>H12/I12</f>
        <v>30.979166666666668</v>
      </c>
      <c r="K12" s="18">
        <v>12</v>
      </c>
      <c r="L12" s="19">
        <v>4</v>
      </c>
      <c r="M12" s="22">
        <v>359271</v>
      </c>
      <c r="N12" s="22">
        <v>27687</v>
      </c>
      <c r="O12" s="19">
        <f>M12/3.452</f>
        <v>104076.18771726535</v>
      </c>
      <c r="P12" s="37">
        <v>41327</v>
      </c>
      <c r="Q12" s="28" t="s">
        <v>58</v>
      </c>
    </row>
    <row r="13" spans="1:17" ht="27.75" customHeight="1">
      <c r="A13" s="33">
        <f t="shared" si="2"/>
        <v>10</v>
      </c>
      <c r="B13" s="36">
        <v>6</v>
      </c>
      <c r="C13" s="21" t="s">
        <v>53</v>
      </c>
      <c r="D13" s="22">
        <v>18041.6</v>
      </c>
      <c r="E13" s="19">
        <f t="shared" si="0"/>
        <v>5226.419466975666</v>
      </c>
      <c r="F13" s="19">
        <v>30932</v>
      </c>
      <c r="G13" s="23">
        <f>(D13-F13)/F13</f>
        <v>-0.41673347989137466</v>
      </c>
      <c r="H13" s="22">
        <v>1232</v>
      </c>
      <c r="I13" s="18">
        <v>37</v>
      </c>
      <c r="J13" s="8">
        <f>H13/I13</f>
        <v>33.2972972972973</v>
      </c>
      <c r="K13" s="18">
        <v>6</v>
      </c>
      <c r="L13" s="19">
        <v>3</v>
      </c>
      <c r="M13" s="22">
        <v>134884.6</v>
      </c>
      <c r="N13" s="22">
        <v>8907</v>
      </c>
      <c r="O13" s="19">
        <f t="shared" si="1"/>
        <v>39074.33371958285</v>
      </c>
      <c r="P13" s="37">
        <v>41334</v>
      </c>
      <c r="Q13" s="28" t="s">
        <v>38</v>
      </c>
    </row>
    <row r="14" spans="1:17" ht="15.75">
      <c r="A14" s="7"/>
      <c r="B14" s="7"/>
      <c r="C14" s="24" t="s">
        <v>18</v>
      </c>
      <c r="D14" s="10">
        <f>SUM(D4:D13)</f>
        <v>394547.19999999995</v>
      </c>
      <c r="E14" s="10">
        <f>SUM(E4:E13)</f>
        <v>114295.2491309386</v>
      </c>
      <c r="F14" s="10">
        <v>535396.9</v>
      </c>
      <c r="G14" s="26">
        <f>(D14-F14)/F14</f>
        <v>-0.26307529983830696</v>
      </c>
      <c r="H14" s="10">
        <f>SUM(H4:H13)</f>
        <v>26870</v>
      </c>
      <c r="I14" s="25"/>
      <c r="J14" s="11"/>
      <c r="K14" s="12"/>
      <c r="L14" s="11"/>
      <c r="M14" s="9"/>
      <c r="N14" s="9"/>
      <c r="O14" s="19"/>
      <c r="P14" s="20"/>
      <c r="Q14" s="34"/>
    </row>
    <row r="15" spans="1:17" ht="15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5"/>
    </row>
    <row r="16" spans="1:17" ht="27.75" customHeight="1">
      <c r="A16" s="33">
        <f>A13+1</f>
        <v>11</v>
      </c>
      <c r="B16" s="36">
        <v>7</v>
      </c>
      <c r="C16" s="21" t="s">
        <v>51</v>
      </c>
      <c r="D16" s="22">
        <v>13077.5</v>
      </c>
      <c r="E16" s="19">
        <f>D16/3.452</f>
        <v>3788.3835457705677</v>
      </c>
      <c r="F16" s="19">
        <v>25481.5</v>
      </c>
      <c r="G16" s="23">
        <f>(D16-F16)/F16</f>
        <v>-0.48678452995310323</v>
      </c>
      <c r="H16" s="22">
        <v>871</v>
      </c>
      <c r="I16" s="18">
        <v>33</v>
      </c>
      <c r="J16" s="8">
        <f>H16/I16</f>
        <v>26.393939393939394</v>
      </c>
      <c r="K16" s="18">
        <v>7</v>
      </c>
      <c r="L16" s="19">
        <v>3</v>
      </c>
      <c r="M16" s="22">
        <v>105016</v>
      </c>
      <c r="N16" s="22">
        <v>7127</v>
      </c>
      <c r="O16" s="19">
        <f>M16/3.452</f>
        <v>30421.78447276941</v>
      </c>
      <c r="P16" s="37">
        <v>41334</v>
      </c>
      <c r="Q16" s="28" t="s">
        <v>1</v>
      </c>
    </row>
    <row r="17" spans="1:17" ht="27.75" customHeight="1">
      <c r="A17" s="33">
        <f>A16+1</f>
        <v>12</v>
      </c>
      <c r="B17" s="36">
        <v>8</v>
      </c>
      <c r="C17" s="21" t="s">
        <v>24</v>
      </c>
      <c r="D17" s="22">
        <v>6229.5</v>
      </c>
      <c r="E17" s="19">
        <f>D17/3.452</f>
        <v>1804.6060254924682</v>
      </c>
      <c r="F17" s="19">
        <v>19102.5</v>
      </c>
      <c r="G17" s="23">
        <f>(D17-F17)/F17</f>
        <v>-0.6738908519827248</v>
      </c>
      <c r="H17" s="22">
        <v>411</v>
      </c>
      <c r="I17" s="18">
        <v>12</v>
      </c>
      <c r="J17" s="8">
        <f>H17/I17</f>
        <v>34.25</v>
      </c>
      <c r="K17" s="18">
        <v>3</v>
      </c>
      <c r="L17" s="19">
        <v>3</v>
      </c>
      <c r="M17" s="22">
        <v>89244</v>
      </c>
      <c r="N17" s="22">
        <v>6535</v>
      </c>
      <c r="O17" s="19">
        <f>M17/3.452</f>
        <v>25852.838933951334</v>
      </c>
      <c r="P17" s="37">
        <v>41334</v>
      </c>
      <c r="Q17" s="28" t="s">
        <v>54</v>
      </c>
    </row>
    <row r="18" spans="1:17" ht="27.75" customHeight="1">
      <c r="A18" s="33">
        <f>A17+1</f>
        <v>13</v>
      </c>
      <c r="B18" s="36">
        <v>9</v>
      </c>
      <c r="C18" s="21" t="s">
        <v>35</v>
      </c>
      <c r="D18" s="22">
        <v>6221.5</v>
      </c>
      <c r="E18" s="19">
        <f>D18/3.452</f>
        <v>1802.2885283893395</v>
      </c>
      <c r="F18" s="19">
        <v>16197</v>
      </c>
      <c r="G18" s="23">
        <f>(D18-F18)/F18</f>
        <v>-0.6158856578378712</v>
      </c>
      <c r="H18" s="22">
        <v>379</v>
      </c>
      <c r="I18" s="18">
        <v>12</v>
      </c>
      <c r="J18" s="8">
        <f>H18/I18</f>
        <v>31.583333333333332</v>
      </c>
      <c r="K18" s="18">
        <v>2</v>
      </c>
      <c r="L18" s="19">
        <v>2</v>
      </c>
      <c r="M18" s="22">
        <v>31724</v>
      </c>
      <c r="N18" s="22">
        <v>1927</v>
      </c>
      <c r="O18" s="19">
        <f>M18/3.452</f>
        <v>9190.034762456547</v>
      </c>
      <c r="P18" s="37">
        <v>41341</v>
      </c>
      <c r="Q18" s="28" t="s">
        <v>61</v>
      </c>
    </row>
    <row r="19" spans="1:17" ht="27.75" customHeight="1">
      <c r="A19" s="33">
        <f>A18+1</f>
        <v>14</v>
      </c>
      <c r="B19" s="36">
        <v>12</v>
      </c>
      <c r="C19" s="21" t="s">
        <v>5</v>
      </c>
      <c r="D19" s="22">
        <v>3886</v>
      </c>
      <c r="E19" s="19">
        <f>D19/3.452</f>
        <v>1125.7242178447277</v>
      </c>
      <c r="F19" s="19">
        <v>7643.5</v>
      </c>
      <c r="G19" s="23">
        <f>(D19-F19)/F19</f>
        <v>-0.49159416497677766</v>
      </c>
      <c r="H19" s="22">
        <v>341</v>
      </c>
      <c r="I19" s="18">
        <v>20</v>
      </c>
      <c r="J19" s="8">
        <f>H19/I19</f>
        <v>17.05</v>
      </c>
      <c r="K19" s="18">
        <v>8</v>
      </c>
      <c r="L19" s="19">
        <v>10</v>
      </c>
      <c r="M19" s="18">
        <v>621818.99</v>
      </c>
      <c r="N19" s="18">
        <v>49651</v>
      </c>
      <c r="O19" s="19">
        <f>M19/3.452</f>
        <v>180132.9634994206</v>
      </c>
      <c r="P19" s="37">
        <v>41285</v>
      </c>
      <c r="Q19" s="28" t="s">
        <v>4</v>
      </c>
    </row>
    <row r="20" spans="1:17" ht="27.75" customHeight="1">
      <c r="A20" s="33">
        <f>A19+1</f>
        <v>15</v>
      </c>
      <c r="B20" s="36">
        <v>10</v>
      </c>
      <c r="C20" s="21" t="s">
        <v>37</v>
      </c>
      <c r="D20" s="22">
        <v>3549.5</v>
      </c>
      <c r="E20" s="19">
        <f>D20/3.452</f>
        <v>1028.24449594438</v>
      </c>
      <c r="F20" s="19">
        <v>11335</v>
      </c>
      <c r="G20" s="23">
        <f>(D20-F20)/F20</f>
        <v>-0.6868548742831937</v>
      </c>
      <c r="H20" s="22">
        <v>247</v>
      </c>
      <c r="I20" s="18">
        <v>8</v>
      </c>
      <c r="J20" s="8">
        <f>H20/I20</f>
        <v>30.875</v>
      </c>
      <c r="K20" s="18">
        <v>2</v>
      </c>
      <c r="L20" s="19">
        <v>5</v>
      </c>
      <c r="M20" s="22">
        <v>71385</v>
      </c>
      <c r="N20" s="22">
        <v>5031</v>
      </c>
      <c r="O20" s="19">
        <f>M20/3.452</f>
        <v>20679.316338354576</v>
      </c>
      <c r="P20" s="37">
        <v>41320</v>
      </c>
      <c r="Q20" s="28" t="s">
        <v>39</v>
      </c>
    </row>
    <row r="21" spans="1:17" ht="27.75" customHeight="1">
      <c r="A21" s="33">
        <f>A20+1</f>
        <v>16</v>
      </c>
      <c r="B21" s="36">
        <v>11</v>
      </c>
      <c r="C21" s="21" t="s">
        <v>34</v>
      </c>
      <c r="D21" s="22">
        <v>2535</v>
      </c>
      <c r="E21" s="19">
        <f>D21/3.452</f>
        <v>734.3568945538818</v>
      </c>
      <c r="F21" s="19">
        <v>8842.5</v>
      </c>
      <c r="G21" s="23">
        <f>(D21-F21)/F21</f>
        <v>-0.7133163698049194</v>
      </c>
      <c r="H21" s="22">
        <v>237</v>
      </c>
      <c r="I21" s="18">
        <v>15</v>
      </c>
      <c r="J21" s="8">
        <f>H21/I21</f>
        <v>15.8</v>
      </c>
      <c r="K21" s="18">
        <v>4</v>
      </c>
      <c r="L21" s="19">
        <v>2</v>
      </c>
      <c r="M21" s="22">
        <v>324068</v>
      </c>
      <c r="N21" s="22">
        <v>23523</v>
      </c>
      <c r="O21" s="19">
        <f>M21/3.452</f>
        <v>93878.33140208575</v>
      </c>
      <c r="P21" s="37">
        <v>41341</v>
      </c>
      <c r="Q21" s="28" t="s">
        <v>39</v>
      </c>
    </row>
    <row r="22" spans="1:17" ht="25.5" customHeight="1">
      <c r="A22" s="33">
        <f>A21+1</f>
        <v>17</v>
      </c>
      <c r="B22" s="36">
        <v>14</v>
      </c>
      <c r="C22" s="21" t="s">
        <v>0</v>
      </c>
      <c r="D22" s="22">
        <v>2129.5</v>
      </c>
      <c r="E22" s="19">
        <f>D22/3.452</f>
        <v>616.8887601390499</v>
      </c>
      <c r="F22" s="19">
        <v>6841</v>
      </c>
      <c r="G22" s="23">
        <f>(D22-F22)/F22</f>
        <v>-0.6887151001315597</v>
      </c>
      <c r="H22" s="22">
        <v>148</v>
      </c>
      <c r="I22" s="18">
        <v>9</v>
      </c>
      <c r="J22" s="8">
        <f>H22/I22</f>
        <v>16.444444444444443</v>
      </c>
      <c r="K22" s="18">
        <v>2</v>
      </c>
      <c r="L22" s="19">
        <v>4</v>
      </c>
      <c r="M22" s="22">
        <v>16481</v>
      </c>
      <c r="N22" s="22">
        <v>1068</v>
      </c>
      <c r="O22" s="19">
        <f>M22/3.452</f>
        <v>4774.333719582851</v>
      </c>
      <c r="P22" s="37">
        <v>41327</v>
      </c>
      <c r="Q22" s="28" t="s">
        <v>39</v>
      </c>
    </row>
    <row r="23" spans="1:17" ht="25.5" customHeight="1">
      <c r="A23" s="33">
        <f>A22+1</f>
        <v>18</v>
      </c>
      <c r="B23" s="36">
        <v>13</v>
      </c>
      <c r="C23" s="21" t="s">
        <v>72</v>
      </c>
      <c r="D23" s="22">
        <v>2077.5</v>
      </c>
      <c r="E23" s="19">
        <f>D23/3.452</f>
        <v>601.8250289687138</v>
      </c>
      <c r="F23" s="19">
        <v>7317.5</v>
      </c>
      <c r="G23" s="23">
        <f>(D23-F23)/F23</f>
        <v>-0.7160915613255894</v>
      </c>
      <c r="H23" s="22">
        <v>127</v>
      </c>
      <c r="I23" s="18">
        <v>3</v>
      </c>
      <c r="J23" s="8">
        <f>H23/I23</f>
        <v>42.333333333333336</v>
      </c>
      <c r="K23" s="18">
        <v>1</v>
      </c>
      <c r="L23" s="19">
        <v>6</v>
      </c>
      <c r="M23" s="22">
        <v>51308</v>
      </c>
      <c r="N23" s="22">
        <v>3791</v>
      </c>
      <c r="O23" s="19">
        <f>M23/3.452</f>
        <v>14863.267670915411</v>
      </c>
      <c r="P23" s="37">
        <v>41313</v>
      </c>
      <c r="Q23" s="28" t="s">
        <v>11</v>
      </c>
    </row>
    <row r="24" spans="1:17" ht="25.5" customHeight="1">
      <c r="A24" s="33">
        <f>A23+1</f>
        <v>19</v>
      </c>
      <c r="B24" s="36">
        <v>15</v>
      </c>
      <c r="C24" s="21" t="s">
        <v>12</v>
      </c>
      <c r="D24" s="22">
        <v>1388</v>
      </c>
      <c r="E24" s="19">
        <f>D24/3.452</f>
        <v>402.0857473928158</v>
      </c>
      <c r="F24" s="19">
        <v>6486.5</v>
      </c>
      <c r="G24" s="23">
        <f>(D24-F24)/F24</f>
        <v>-0.786017112464349</v>
      </c>
      <c r="H24" s="22">
        <v>131</v>
      </c>
      <c r="I24" s="18">
        <v>9</v>
      </c>
      <c r="J24" s="8">
        <f>H24/I24</f>
        <v>14.555555555555555</v>
      </c>
      <c r="K24" s="18">
        <v>3</v>
      </c>
      <c r="L24" s="19">
        <v>6</v>
      </c>
      <c r="M24" s="22">
        <v>287574.5</v>
      </c>
      <c r="N24" s="22">
        <v>20904</v>
      </c>
      <c r="O24" s="19">
        <f>M24/3.452</f>
        <v>83306.6338354577</v>
      </c>
      <c r="P24" s="37">
        <v>41313</v>
      </c>
      <c r="Q24" s="28" t="s">
        <v>6</v>
      </c>
    </row>
    <row r="25" spans="1:17" ht="25.5" customHeight="1">
      <c r="A25" s="33">
        <f>A24+1</f>
        <v>20</v>
      </c>
      <c r="B25" s="36">
        <v>16</v>
      </c>
      <c r="C25" s="21" t="s">
        <v>71</v>
      </c>
      <c r="D25" s="22">
        <v>727</v>
      </c>
      <c r="E25" s="19">
        <f>D25/3.452</f>
        <v>210.60254924681345</v>
      </c>
      <c r="F25" s="19">
        <v>5973</v>
      </c>
      <c r="G25" s="23">
        <f>(D25-F25)/F25</f>
        <v>-0.8782856186171103</v>
      </c>
      <c r="H25" s="22">
        <v>54</v>
      </c>
      <c r="I25" s="18">
        <v>5</v>
      </c>
      <c r="J25" s="8">
        <f>H25/I25</f>
        <v>10.8</v>
      </c>
      <c r="K25" s="18">
        <v>2</v>
      </c>
      <c r="L25" s="19">
        <v>6</v>
      </c>
      <c r="M25" s="22">
        <v>183447.8</v>
      </c>
      <c r="N25" s="22">
        <v>13465</v>
      </c>
      <c r="O25" s="19">
        <f>M25/3.452</f>
        <v>53142.46813441483</v>
      </c>
      <c r="P25" s="37">
        <v>41313</v>
      </c>
      <c r="Q25" s="28" t="s">
        <v>4</v>
      </c>
    </row>
    <row r="26" spans="1:17" ht="15.75">
      <c r="A26" s="7"/>
      <c r="B26" s="7"/>
      <c r="C26" s="24" t="s">
        <v>59</v>
      </c>
      <c r="D26" s="10">
        <f>SUM(D16:D25)+D14</f>
        <v>436368.19999999995</v>
      </c>
      <c r="E26" s="10">
        <f>SUM(E16:E25)+E14</f>
        <v>126410.25492468136</v>
      </c>
      <c r="F26" s="38">
        <v>594120.1</v>
      </c>
      <c r="G26" s="26">
        <f>(D26-F26)/F26</f>
        <v>-0.26552190373629847</v>
      </c>
      <c r="H26" s="10">
        <f>SUM(H16:H25)+H14</f>
        <v>29816</v>
      </c>
      <c r="I26" s="25"/>
      <c r="J26" s="8"/>
      <c r="K26" s="12"/>
      <c r="L26" s="11"/>
      <c r="M26" s="9"/>
      <c r="N26" s="9"/>
      <c r="O26" s="19"/>
      <c r="P26" s="20"/>
      <c r="Q26" s="34"/>
    </row>
    <row r="27" spans="1:17" ht="15.75">
      <c r="A27" s="13"/>
      <c r="B27" s="13"/>
      <c r="C27" s="27"/>
      <c r="D27" s="14" t="s">
        <v>68</v>
      </c>
      <c r="E27" s="15"/>
      <c r="F27" s="14" t="s">
        <v>14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5"/>
    </row>
    <row r="28" spans="1:17" ht="27.75" customHeight="1">
      <c r="A28" s="33">
        <f>A25+1</f>
        <v>21</v>
      </c>
      <c r="B28" s="36" t="s">
        <v>62</v>
      </c>
      <c r="C28" s="21" t="s">
        <v>30</v>
      </c>
      <c r="D28" s="22">
        <v>392</v>
      </c>
      <c r="E28" s="19">
        <f>D28/3.452</f>
        <v>113.55735805330244</v>
      </c>
      <c r="F28" s="19" t="s">
        <v>62</v>
      </c>
      <c r="G28" s="23" t="s">
        <v>49</v>
      </c>
      <c r="H28" s="22">
        <v>30</v>
      </c>
      <c r="I28" s="18">
        <v>3</v>
      </c>
      <c r="J28" s="8">
        <f>H28/I28</f>
        <v>10</v>
      </c>
      <c r="K28" s="18">
        <v>1</v>
      </c>
      <c r="L28" s="19"/>
      <c r="M28" s="22">
        <v>16709</v>
      </c>
      <c r="N28" s="22">
        <v>1376</v>
      </c>
      <c r="O28" s="19">
        <f aca="true" t="shared" si="3" ref="O28:O37">M28/3.452</f>
        <v>4840.382387022017</v>
      </c>
      <c r="P28" s="37">
        <v>41306</v>
      </c>
      <c r="Q28" s="28" t="s">
        <v>31</v>
      </c>
    </row>
    <row r="29" spans="1:17" ht="27.75" customHeight="1">
      <c r="A29" s="33">
        <f>A28+1</f>
        <v>22</v>
      </c>
      <c r="B29" s="36">
        <v>22</v>
      </c>
      <c r="C29" s="21" t="s">
        <v>69</v>
      </c>
      <c r="D29" s="22">
        <v>292</v>
      </c>
      <c r="E29" s="19">
        <f aca="true" t="shared" si="4" ref="E29:E37">D29/3.452</f>
        <v>84.58864426419467</v>
      </c>
      <c r="F29" s="19">
        <v>1377</v>
      </c>
      <c r="G29" s="23">
        <f>(D29-F29)/F29</f>
        <v>-0.7879448075526507</v>
      </c>
      <c r="H29" s="22">
        <v>24</v>
      </c>
      <c r="I29" s="18">
        <v>4</v>
      </c>
      <c r="J29" s="8">
        <f>H29/I29</f>
        <v>6</v>
      </c>
      <c r="K29" s="18">
        <v>1</v>
      </c>
      <c r="L29" s="19">
        <v>5</v>
      </c>
      <c r="M29" s="22">
        <v>129673.1</v>
      </c>
      <c r="N29" s="22">
        <v>10054</v>
      </c>
      <c r="O29" s="19">
        <f t="shared" si="3"/>
        <v>37564.6292004635</v>
      </c>
      <c r="P29" s="37">
        <v>41320</v>
      </c>
      <c r="Q29" s="28" t="s">
        <v>61</v>
      </c>
    </row>
    <row r="30" spans="1:17" ht="27" customHeight="1">
      <c r="A30" s="33">
        <f>A29+1</f>
        <v>23</v>
      </c>
      <c r="B30" s="36">
        <v>30</v>
      </c>
      <c r="C30" s="21" t="s">
        <v>43</v>
      </c>
      <c r="D30" s="22">
        <v>258</v>
      </c>
      <c r="E30" s="19">
        <f>D30/3.452</f>
        <v>74.73928157589803</v>
      </c>
      <c r="F30" s="19">
        <v>270</v>
      </c>
      <c r="G30" s="23">
        <f>(D30-F30)/F30</f>
        <v>-0.044444444444444446</v>
      </c>
      <c r="H30" s="22">
        <v>19</v>
      </c>
      <c r="I30" s="18">
        <v>2</v>
      </c>
      <c r="J30" s="8">
        <f>H30/I30</f>
        <v>9.5</v>
      </c>
      <c r="K30" s="18">
        <v>1</v>
      </c>
      <c r="L30" s="19">
        <v>14</v>
      </c>
      <c r="M30" s="18">
        <v>177259.9</v>
      </c>
      <c r="N30" s="18">
        <v>12407</v>
      </c>
      <c r="O30" s="19">
        <f>M30/3.452</f>
        <v>51349.91309385863</v>
      </c>
      <c r="P30" s="37">
        <v>41257</v>
      </c>
      <c r="Q30" s="28" t="s">
        <v>42</v>
      </c>
    </row>
    <row r="31" spans="1:17" ht="27.75" customHeight="1">
      <c r="A31" s="33">
        <f>A30+1</f>
        <v>24</v>
      </c>
      <c r="B31" s="36">
        <v>26</v>
      </c>
      <c r="C31" s="21" t="s">
        <v>74</v>
      </c>
      <c r="D31" s="22">
        <v>236</v>
      </c>
      <c r="E31" s="19">
        <f t="shared" si="4"/>
        <v>68.36616454229433</v>
      </c>
      <c r="F31" s="19">
        <v>475</v>
      </c>
      <c r="G31" s="23">
        <f>(D31-F31)/F31</f>
        <v>-0.5031578947368421</v>
      </c>
      <c r="H31" s="22">
        <v>22</v>
      </c>
      <c r="I31" s="18">
        <v>1</v>
      </c>
      <c r="J31" s="8">
        <f>H31/I31</f>
        <v>22</v>
      </c>
      <c r="K31" s="18">
        <v>1</v>
      </c>
      <c r="L31" s="19">
        <v>4</v>
      </c>
      <c r="M31" s="22">
        <v>24527.5</v>
      </c>
      <c r="N31" s="22">
        <v>1847</v>
      </c>
      <c r="O31" s="19">
        <f t="shared" si="3"/>
        <v>7105.301274623407</v>
      </c>
      <c r="P31" s="37">
        <v>41327</v>
      </c>
      <c r="Q31" s="28" t="s">
        <v>61</v>
      </c>
    </row>
    <row r="32" spans="1:17" ht="27.75" customHeight="1">
      <c r="A32" s="33">
        <f>A31+1</f>
        <v>25</v>
      </c>
      <c r="B32" s="36">
        <v>25</v>
      </c>
      <c r="C32" s="21" t="s">
        <v>3</v>
      </c>
      <c r="D32" s="22">
        <v>192</v>
      </c>
      <c r="E32" s="19">
        <f t="shared" si="4"/>
        <v>55.61993047508691</v>
      </c>
      <c r="F32" s="19">
        <v>545</v>
      </c>
      <c r="G32" s="23">
        <f>(D32-F32)/F32</f>
        <v>-0.6477064220183486</v>
      </c>
      <c r="H32" s="22">
        <v>16</v>
      </c>
      <c r="I32" s="18">
        <v>3</v>
      </c>
      <c r="J32" s="8">
        <f>H32/I32</f>
        <v>5.333333333333333</v>
      </c>
      <c r="K32" s="18">
        <v>1</v>
      </c>
      <c r="L32" s="19">
        <v>7</v>
      </c>
      <c r="M32" s="22">
        <v>221030.2</v>
      </c>
      <c r="N32" s="22">
        <v>15601</v>
      </c>
      <c r="O32" s="19">
        <f t="shared" si="3"/>
        <v>64029.606025492474</v>
      </c>
      <c r="P32" s="37">
        <v>41306</v>
      </c>
      <c r="Q32" s="28" t="s">
        <v>33</v>
      </c>
    </row>
    <row r="33" spans="1:17" ht="25.5" customHeight="1">
      <c r="A33" s="33">
        <f>A32+1</f>
        <v>26</v>
      </c>
      <c r="B33" s="36">
        <v>18</v>
      </c>
      <c r="C33" s="21" t="s">
        <v>20</v>
      </c>
      <c r="D33" s="22">
        <v>160</v>
      </c>
      <c r="E33" s="19">
        <f t="shared" si="4"/>
        <v>46.349942062572424</v>
      </c>
      <c r="F33" s="19">
        <v>4006</v>
      </c>
      <c r="G33" s="23">
        <f>(D33-F33)/F33</f>
        <v>-0.9600599101347979</v>
      </c>
      <c r="H33" s="22">
        <v>16</v>
      </c>
      <c r="I33" s="18">
        <v>4</v>
      </c>
      <c r="J33" s="8">
        <f>H33/I33</f>
        <v>4</v>
      </c>
      <c r="K33" s="18">
        <v>1</v>
      </c>
      <c r="L33" s="19">
        <v>8</v>
      </c>
      <c r="M33" s="22">
        <v>320686.5</v>
      </c>
      <c r="N33" s="22">
        <v>22115</v>
      </c>
      <c r="O33" s="19">
        <f t="shared" si="3"/>
        <v>92898.75434530707</v>
      </c>
      <c r="P33" s="37">
        <v>41299</v>
      </c>
      <c r="Q33" s="28" t="s">
        <v>57</v>
      </c>
    </row>
    <row r="34" spans="1:17" ht="27" customHeight="1">
      <c r="A34" s="33">
        <f>A33+1</f>
        <v>27</v>
      </c>
      <c r="B34" s="36">
        <v>20</v>
      </c>
      <c r="C34" s="21" t="s">
        <v>63</v>
      </c>
      <c r="D34" s="22">
        <v>108</v>
      </c>
      <c r="E34" s="19">
        <f t="shared" si="4"/>
        <v>31.286210892236387</v>
      </c>
      <c r="F34" s="19">
        <v>3282.2</v>
      </c>
      <c r="G34" s="23">
        <f>(D34-F34)/F34</f>
        <v>-0.9670952409968924</v>
      </c>
      <c r="H34" s="22">
        <v>12</v>
      </c>
      <c r="I34" s="18">
        <v>9</v>
      </c>
      <c r="J34" s="8">
        <f>H34/I34</f>
        <v>1.3333333333333333</v>
      </c>
      <c r="K34" s="18">
        <v>3</v>
      </c>
      <c r="L34" s="19">
        <v>15</v>
      </c>
      <c r="M34" s="18">
        <v>675129.54</v>
      </c>
      <c r="N34" s="18">
        <v>53952</v>
      </c>
      <c r="O34" s="19">
        <f t="shared" si="3"/>
        <v>195576.34414831983</v>
      </c>
      <c r="P34" s="37">
        <v>41243</v>
      </c>
      <c r="Q34" s="28" t="s">
        <v>7</v>
      </c>
    </row>
    <row r="35" spans="1:17" ht="25.5" customHeight="1">
      <c r="A35" s="33">
        <f>A34+1</f>
        <v>28</v>
      </c>
      <c r="B35" s="36">
        <v>24</v>
      </c>
      <c r="C35" s="21" t="s">
        <v>40</v>
      </c>
      <c r="D35" s="22">
        <v>84</v>
      </c>
      <c r="E35" s="19">
        <f t="shared" si="4"/>
        <v>24.33371958285052</v>
      </c>
      <c r="F35" s="19">
        <v>622</v>
      </c>
      <c r="G35" s="23">
        <f>(D35-F35)/F35</f>
        <v>-0.864951768488746</v>
      </c>
      <c r="H35" s="22">
        <v>6</v>
      </c>
      <c r="I35" s="18">
        <v>1</v>
      </c>
      <c r="J35" s="8">
        <f>H35/I35</f>
        <v>6</v>
      </c>
      <c r="K35" s="18">
        <v>3</v>
      </c>
      <c r="L35" s="19">
        <v>4</v>
      </c>
      <c r="M35" s="22">
        <v>13281</v>
      </c>
      <c r="N35" s="22">
        <v>1175</v>
      </c>
      <c r="O35" s="19">
        <f t="shared" si="3"/>
        <v>3847.3348783314023</v>
      </c>
      <c r="P35" s="37">
        <v>41320</v>
      </c>
      <c r="Q35" s="28" t="s">
        <v>41</v>
      </c>
    </row>
    <row r="36" spans="1:17" ht="27" customHeight="1">
      <c r="A36" s="33">
        <f>A35+1</f>
        <v>29</v>
      </c>
      <c r="B36" s="36">
        <v>28</v>
      </c>
      <c r="C36" s="21" t="s">
        <v>55</v>
      </c>
      <c r="D36" s="22">
        <v>66</v>
      </c>
      <c r="E36" s="19">
        <f t="shared" si="4"/>
        <v>19.119351100811123</v>
      </c>
      <c r="F36" s="19">
        <v>362</v>
      </c>
      <c r="G36" s="23">
        <f>(D36-F36)/F36</f>
        <v>-0.8176795580110497</v>
      </c>
      <c r="H36" s="22">
        <v>7</v>
      </c>
      <c r="I36" s="18">
        <v>1</v>
      </c>
      <c r="J36" s="8">
        <f>H36/I36</f>
        <v>7</v>
      </c>
      <c r="K36" s="18">
        <v>1</v>
      </c>
      <c r="L36" s="19">
        <v>1</v>
      </c>
      <c r="M36" s="22">
        <v>30660</v>
      </c>
      <c r="N36" s="22">
        <v>2043</v>
      </c>
      <c r="O36" s="19">
        <f t="shared" si="3"/>
        <v>8881.807647740441</v>
      </c>
      <c r="P36" s="37">
        <v>41306</v>
      </c>
      <c r="Q36" s="28" t="s">
        <v>56</v>
      </c>
    </row>
    <row r="37" spans="1:17" ht="25.5" customHeight="1">
      <c r="A37" s="33">
        <f>A36+1</f>
        <v>30</v>
      </c>
      <c r="B37" s="36">
        <v>21</v>
      </c>
      <c r="C37" s="21" t="s">
        <v>21</v>
      </c>
      <c r="D37" s="22">
        <v>28</v>
      </c>
      <c r="E37" s="19">
        <f t="shared" si="4"/>
        <v>8.111239860950175</v>
      </c>
      <c r="F37" s="19">
        <v>1795</v>
      </c>
      <c r="G37" s="23">
        <f>(D37-F37)/F37</f>
        <v>-0.9844011142061281</v>
      </c>
      <c r="H37" s="22">
        <v>4</v>
      </c>
      <c r="I37" s="18">
        <v>1</v>
      </c>
      <c r="J37" s="8">
        <f>H37/I37</f>
        <v>4</v>
      </c>
      <c r="K37" s="18">
        <v>1</v>
      </c>
      <c r="L37" s="19">
        <v>8</v>
      </c>
      <c r="M37" s="22">
        <v>120012.3</v>
      </c>
      <c r="N37" s="22">
        <v>7989</v>
      </c>
      <c r="O37" s="19">
        <f t="shared" si="3"/>
        <v>34766.01969872538</v>
      </c>
      <c r="P37" s="37">
        <v>41299</v>
      </c>
      <c r="Q37" s="28" t="s">
        <v>33</v>
      </c>
    </row>
    <row r="38" spans="1:17" ht="15.75">
      <c r="A38" s="7"/>
      <c r="B38" s="7"/>
      <c r="C38" s="24" t="s">
        <v>8</v>
      </c>
      <c r="D38" s="10">
        <f>SUM(D28:D37)+D26</f>
        <v>438184.19999999995</v>
      </c>
      <c r="E38" s="10">
        <f>SUM(E28:E37)+E26</f>
        <v>126936.32676709155</v>
      </c>
      <c r="F38" s="10">
        <v>600966.1</v>
      </c>
      <c r="G38" s="26">
        <f>(D38-F38)/F38</f>
        <v>-0.27086702561092885</v>
      </c>
      <c r="H38" s="10">
        <f>SUM(H28:H37)+H26</f>
        <v>29972</v>
      </c>
      <c r="I38" s="25"/>
      <c r="J38" s="11"/>
      <c r="K38" s="12"/>
      <c r="L38" s="11"/>
      <c r="M38" s="9"/>
      <c r="N38" s="9"/>
      <c r="O38" s="19"/>
      <c r="P38" s="20"/>
      <c r="Q38" s="34"/>
    </row>
    <row r="39" spans="1:17" ht="15.75">
      <c r="A39" s="13"/>
      <c r="B39" s="13"/>
      <c r="C39" s="27"/>
      <c r="D39" s="14"/>
      <c r="E39" s="15"/>
      <c r="F39" s="14"/>
      <c r="G39" s="15"/>
      <c r="H39" s="14"/>
      <c r="I39" s="15"/>
      <c r="J39" s="16"/>
      <c r="K39" s="15"/>
      <c r="L39" s="16"/>
      <c r="M39" s="15"/>
      <c r="N39" s="15"/>
      <c r="O39" s="15"/>
      <c r="P39" s="17"/>
      <c r="Q39" s="35"/>
    </row>
    <row r="40" ht="15.75"/>
    <row r="42" ht="28.5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2013-03-18T14:23:54Z</dcterms:modified>
  <cp:category/>
  <cp:version/>
  <cp:contentType/>
  <cp:contentStatus/>
</cp:coreProperties>
</file>