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05" windowWidth="17940" windowHeight="97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<sst xmlns="http://schemas.openxmlformats.org/spreadsheetml/2006/main" count="223" uniqueCount="74">
  <si>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</si>
  <si>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</si>
  <si>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</si>
  <si>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</si>
  <si>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</si>
  <si>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</si>
  <si>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</si>
  <si>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</si>
  <si>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</si>
  <si>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</si>
  <si>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</si>
  <si>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</si>
  <si>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</si>
  <si>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</si>
  <si>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</si>
  <si>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</si>
  <si>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</si>
  <si>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</si>
  <si>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</si>
  <si>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</si>
  <si>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</si>
  <si>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</si>
  <si>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</si>
  <si>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</si>
  <si>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</si>
  <si>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</si>
  <si>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</si>
  <si>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</si>
  <si>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</si>
  <si>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</si>
  <si>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</si>
  <si>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</si>
  <si>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</si>
  <si>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</si>
  <si>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</si>
  <si>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</si>
  <si>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</si>
  <si>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</si>
  <si>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</si>
  <si>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</si>
  <si>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</si>
  <si>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</si>
  <si>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</si>
  <si>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</si>
  <si>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New</t>
  </si>
  <si>
    <t xml:space="preserve">Weekend 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</si>
  <si>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</si>
  <si>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</si>
  <si>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</si>
  <si>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</si>
  <si>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</si>
  <si>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</si>
  <si>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</si>
  <si>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</si>
  <si>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PAR</t>
  </si>
  <si>
    <t>SONY</t>
  </si>
  <si>
    <t>ANGELS &amp; DEMONS</t>
  </si>
  <si>
    <t>HANGOVER</t>
  </si>
  <si>
    <t>HANNAH MONTANA: THE MOVIE</t>
  </si>
  <si>
    <t>TRANSFORMERS 2</t>
  </si>
  <si>
    <t>DRAG ME TO HELL</t>
  </si>
  <si>
    <t>FIVIA</t>
  </si>
  <si>
    <t>ICE AGE 3: DAWN OF THE DINOSAURS</t>
  </si>
  <si>
    <t>BRUNO</t>
  </si>
  <si>
    <t>HARRY POTTER AND THE HALF BLOOD PRINCE</t>
  </si>
  <si>
    <t>THE LAST HOUSE ON THE LEFT</t>
  </si>
  <si>
    <t>TWO LOVERS</t>
  </si>
  <si>
    <t>THE PROPOSAL</t>
  </si>
  <si>
    <t>06 - Aug</t>
  </si>
  <si>
    <t xml:space="preserve">07 - Aug   </t>
  </si>
  <si>
    <t>09 - Aug</t>
  </si>
  <si>
    <t>12 - Aug</t>
  </si>
  <si>
    <t>GHOSTS OF GIRLFRIENDS PAST</t>
  </si>
  <si>
    <t>KILL SHOT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</si>
</sst>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3" xfId="0" applyNumberFormat="1" applyFont="1" applyFill="1" applyBorder="1" applyAlignment="1" quotePrefix="1">
      <alignment horizontal="right"/>
    </xf>
    <xf numFmtId="0" fontId="4" fillId="0" borderId="13" xfId="0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16" fontId="5" fillId="0" borderId="33" xfId="0" applyNumberFormat="1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A28" sqref="A28"/>
    </sheetView>
  </sheetViews>
  <sheetFormatPr defaultColWidth="9.140625" defaultRowHeight="12.75"/>
  <cols>
    <col min="1" max="2" width="4.7109375" style="0" customWidth="1"/>
    <col min="3" max="3" width="29.14062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89" t="s">
        <v>1</v>
      </c>
      <c r="D4" s="7"/>
      <c r="E4" s="9"/>
      <c r="F4" s="20" t="s">
        <v>2</v>
      </c>
      <c r="G4" s="21"/>
      <c r="H4" s="21"/>
      <c r="I4" s="21"/>
      <c r="J4" s="95" t="s">
        <v>69</v>
      </c>
      <c r="K4" s="21"/>
      <c r="L4" s="94" t="s">
        <v>70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4">
        <v>0.7021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3" t="s">
        <v>68</v>
      </c>
      <c r="K5" s="8"/>
      <c r="L5" s="104" t="s">
        <v>71</v>
      </c>
      <c r="M5" s="27"/>
      <c r="N5" s="9"/>
      <c r="O5" s="9"/>
      <c r="P5" s="9"/>
      <c r="Q5" s="9"/>
      <c r="R5" s="9"/>
      <c r="S5" s="9"/>
      <c r="T5" s="30"/>
      <c r="U5" s="30"/>
      <c r="V5" s="73"/>
      <c r="W5" s="21"/>
      <c r="X5" s="72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">
        <v>45</v>
      </c>
      <c r="H7" s="9"/>
      <c r="I7" s="10" t="s">
        <v>6</v>
      </c>
      <c r="J7" s="42">
        <v>32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87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87">
        <v>40035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49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23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75">
        <v>1</v>
      </c>
      <c r="B14" s="75">
        <v>1</v>
      </c>
      <c r="C14" s="4" t="s">
        <v>67</v>
      </c>
      <c r="D14" s="16" t="s">
        <v>51</v>
      </c>
      <c r="E14" s="16" t="s">
        <v>52</v>
      </c>
      <c r="F14" s="38">
        <v>2</v>
      </c>
      <c r="G14" s="38">
        <v>8</v>
      </c>
      <c r="H14" s="15">
        <v>22903</v>
      </c>
      <c r="I14" s="15">
        <v>25886</v>
      </c>
      <c r="J14" s="15">
        <v>5109</v>
      </c>
      <c r="K14" s="15">
        <v>5753</v>
      </c>
      <c r="L14" s="65">
        <f>(H14/I14*100)-100</f>
        <v>-11.523603492235196</v>
      </c>
      <c r="M14" s="15">
        <f aca="true" t="shared" si="0" ref="M14:M26">H14/G14</f>
        <v>2862.875</v>
      </c>
      <c r="N14" s="39">
        <v>8</v>
      </c>
      <c r="O14" s="15"/>
      <c r="P14" s="15"/>
      <c r="Q14" s="15"/>
      <c r="R14" s="15"/>
      <c r="S14" s="67" t="e">
        <f>(O14/P14*100)-100</f>
        <v>#DIV/0!</v>
      </c>
      <c r="T14" s="77"/>
      <c r="U14" s="15">
        <f aca="true" t="shared" si="1" ref="U14:U26">O14/N14</f>
        <v>0</v>
      </c>
      <c r="V14" s="77">
        <v>92811</v>
      </c>
      <c r="W14" s="77"/>
      <c r="X14" s="78">
        <v>23119</v>
      </c>
    </row>
    <row r="15" spans="1:24" ht="12.75">
      <c r="A15" s="75">
        <v>2</v>
      </c>
      <c r="B15" s="75">
        <v>2</v>
      </c>
      <c r="C15" s="4" t="s">
        <v>62</v>
      </c>
      <c r="D15" s="16" t="s">
        <v>46</v>
      </c>
      <c r="E15" s="16" t="s">
        <v>41</v>
      </c>
      <c r="F15" s="38">
        <v>6</v>
      </c>
      <c r="G15" s="38">
        <v>21</v>
      </c>
      <c r="H15" s="15">
        <v>22593</v>
      </c>
      <c r="I15" s="15">
        <v>25670</v>
      </c>
      <c r="J15" s="15">
        <v>4485</v>
      </c>
      <c r="K15" s="15">
        <v>5097</v>
      </c>
      <c r="L15" s="65">
        <f>(H15/I15*100)-100</f>
        <v>-11.986754966887418</v>
      </c>
      <c r="M15" s="15">
        <f t="shared" si="0"/>
        <v>1075.857142857143</v>
      </c>
      <c r="N15" s="39">
        <v>21</v>
      </c>
      <c r="O15" s="15"/>
      <c r="P15" s="15"/>
      <c r="Q15" s="15"/>
      <c r="R15" s="15"/>
      <c r="S15" s="67" t="e">
        <f>(O15/P15*100)-100</f>
        <v>#DIV/0!</v>
      </c>
      <c r="T15" s="25"/>
      <c r="U15" s="15">
        <f t="shared" si="1"/>
        <v>0</v>
      </c>
      <c r="V15" s="79">
        <v>797730</v>
      </c>
      <c r="W15" s="79"/>
      <c r="X15" s="80">
        <v>171409</v>
      </c>
    </row>
    <row r="16" spans="1:24" ht="12.75">
      <c r="A16" s="75">
        <v>3</v>
      </c>
      <c r="B16" s="75" t="s">
        <v>44</v>
      </c>
      <c r="C16" s="4" t="s">
        <v>72</v>
      </c>
      <c r="D16" s="16" t="s">
        <v>47</v>
      </c>
      <c r="E16" s="16" t="s">
        <v>43</v>
      </c>
      <c r="F16" s="38">
        <v>1</v>
      </c>
      <c r="G16" s="38">
        <v>6</v>
      </c>
      <c r="H16" s="25">
        <v>11860</v>
      </c>
      <c r="I16" s="25"/>
      <c r="J16" s="25">
        <v>2673</v>
      </c>
      <c r="K16" s="25"/>
      <c r="L16" s="65"/>
      <c r="M16" s="15">
        <f t="shared" si="0"/>
        <v>1976.6666666666667</v>
      </c>
      <c r="N16" s="39">
        <v>6</v>
      </c>
      <c r="O16" s="15"/>
      <c r="P16" s="15"/>
      <c r="Q16" s="15"/>
      <c r="R16" s="15"/>
      <c r="S16" s="67"/>
      <c r="T16" s="79"/>
      <c r="U16" s="15">
        <f t="shared" si="1"/>
        <v>0</v>
      </c>
      <c r="V16" s="79">
        <v>16411</v>
      </c>
      <c r="W16" s="81"/>
      <c r="X16" s="80">
        <v>3884</v>
      </c>
    </row>
    <row r="17" spans="1:24" ht="12.75">
      <c r="A17" s="75">
        <v>4</v>
      </c>
      <c r="B17" s="75">
        <v>3</v>
      </c>
      <c r="C17" s="4" t="s">
        <v>64</v>
      </c>
      <c r="D17" s="16" t="s">
        <v>42</v>
      </c>
      <c r="E17" s="16" t="s">
        <v>43</v>
      </c>
      <c r="F17" s="38">
        <v>4</v>
      </c>
      <c r="G17" s="38">
        <v>10</v>
      </c>
      <c r="H17" s="25">
        <v>8683</v>
      </c>
      <c r="I17" s="25">
        <v>14313</v>
      </c>
      <c r="J17" s="25">
        <v>1897</v>
      </c>
      <c r="K17" s="25">
        <v>3108</v>
      </c>
      <c r="L17" s="65">
        <f aca="true" t="shared" si="2" ref="L17:L22">(H17/I17*100)-100</f>
        <v>-39.3348703975407</v>
      </c>
      <c r="M17" s="15">
        <f t="shared" si="0"/>
        <v>868.3</v>
      </c>
      <c r="N17" s="76">
        <v>10</v>
      </c>
      <c r="O17" s="91"/>
      <c r="P17" s="91"/>
      <c r="Q17" s="91"/>
      <c r="R17" s="91"/>
      <c r="S17" s="67" t="e">
        <f aca="true" t="shared" si="3" ref="S17:S22">(O17/P17*100)-100</f>
        <v>#DIV/0!</v>
      </c>
      <c r="T17" s="79"/>
      <c r="U17" s="15">
        <f t="shared" si="1"/>
        <v>0</v>
      </c>
      <c r="V17" s="79">
        <v>198198</v>
      </c>
      <c r="W17" s="70"/>
      <c r="X17" s="80">
        <v>51516</v>
      </c>
    </row>
    <row r="18" spans="1:24" ht="13.5" customHeight="1">
      <c r="A18" s="75">
        <v>5</v>
      </c>
      <c r="B18" s="75">
        <v>4</v>
      </c>
      <c r="C18" s="4" t="s">
        <v>63</v>
      </c>
      <c r="D18" s="16" t="s">
        <v>47</v>
      </c>
      <c r="E18" s="16" t="s">
        <v>43</v>
      </c>
      <c r="F18" s="38">
        <v>5</v>
      </c>
      <c r="G18" s="38">
        <v>10</v>
      </c>
      <c r="H18" s="25">
        <v>8047</v>
      </c>
      <c r="I18" s="25">
        <v>10808</v>
      </c>
      <c r="J18" s="15">
        <v>1747</v>
      </c>
      <c r="K18" s="15">
        <v>2448</v>
      </c>
      <c r="L18" s="65">
        <f t="shared" si="2"/>
        <v>-25.545891931902304</v>
      </c>
      <c r="M18" s="15">
        <f t="shared" si="0"/>
        <v>804.7</v>
      </c>
      <c r="N18" s="76">
        <v>10</v>
      </c>
      <c r="O18" s="15"/>
      <c r="P18" s="15"/>
      <c r="Q18" s="15"/>
      <c r="R18" s="15"/>
      <c r="S18" s="67" t="e">
        <f t="shared" si="3"/>
        <v>#DIV/0!</v>
      </c>
      <c r="T18" s="79"/>
      <c r="U18" s="15">
        <f t="shared" si="1"/>
        <v>0</v>
      </c>
      <c r="V18" s="79">
        <v>236417</v>
      </c>
      <c r="W18" s="81"/>
      <c r="X18" s="80">
        <v>61996</v>
      </c>
    </row>
    <row r="19" spans="1:24" ht="12.75">
      <c r="A19" s="75">
        <v>6</v>
      </c>
      <c r="B19" s="75">
        <v>5</v>
      </c>
      <c r="C19" s="4" t="s">
        <v>57</v>
      </c>
      <c r="D19" s="16" t="s">
        <v>42</v>
      </c>
      <c r="E19" s="16" t="s">
        <v>43</v>
      </c>
      <c r="F19" s="38">
        <v>9</v>
      </c>
      <c r="G19" s="38">
        <v>6</v>
      </c>
      <c r="H19" s="25">
        <v>3304</v>
      </c>
      <c r="I19" s="25">
        <v>4192</v>
      </c>
      <c r="J19" s="15">
        <v>733</v>
      </c>
      <c r="K19" s="15">
        <v>952</v>
      </c>
      <c r="L19" s="65">
        <f t="shared" si="2"/>
        <v>-21.18320610687023</v>
      </c>
      <c r="M19" s="15">
        <f t="shared" si="0"/>
        <v>550.6666666666666</v>
      </c>
      <c r="N19" s="76">
        <v>6</v>
      </c>
      <c r="O19" s="15"/>
      <c r="P19" s="15"/>
      <c r="Q19" s="15"/>
      <c r="R19" s="15"/>
      <c r="S19" s="67" t="e">
        <f t="shared" si="3"/>
        <v>#DIV/0!</v>
      </c>
      <c r="T19" s="79"/>
      <c r="U19" s="15">
        <f t="shared" si="1"/>
        <v>0</v>
      </c>
      <c r="V19" s="79">
        <v>219731</v>
      </c>
      <c r="W19" s="81"/>
      <c r="X19" s="80">
        <v>54386</v>
      </c>
    </row>
    <row r="20" spans="1:24" ht="12.75">
      <c r="A20" s="75">
        <v>7</v>
      </c>
      <c r="B20" s="75">
        <v>6</v>
      </c>
      <c r="C20" s="4" t="s">
        <v>65</v>
      </c>
      <c r="D20" s="16" t="s">
        <v>53</v>
      </c>
      <c r="E20" s="16" t="s">
        <v>35</v>
      </c>
      <c r="F20" s="38">
        <v>3</v>
      </c>
      <c r="G20" s="38">
        <v>7</v>
      </c>
      <c r="H20" s="25">
        <v>2994</v>
      </c>
      <c r="I20" s="25">
        <v>3631</v>
      </c>
      <c r="J20" s="25">
        <v>663</v>
      </c>
      <c r="K20" s="25">
        <v>802</v>
      </c>
      <c r="L20" s="65">
        <f t="shared" si="2"/>
        <v>-17.543376480308453</v>
      </c>
      <c r="M20" s="15">
        <f t="shared" si="0"/>
        <v>427.7142857142857</v>
      </c>
      <c r="N20" s="76">
        <v>7</v>
      </c>
      <c r="O20" s="91"/>
      <c r="P20" s="91"/>
      <c r="Q20" s="15"/>
      <c r="R20" s="15"/>
      <c r="S20" s="67" t="e">
        <f t="shared" si="3"/>
        <v>#DIV/0!</v>
      </c>
      <c r="T20" s="79"/>
      <c r="U20" s="15">
        <f t="shared" si="1"/>
        <v>0</v>
      </c>
      <c r="V20" s="79">
        <v>23399</v>
      </c>
      <c r="W20" s="81"/>
      <c r="X20" s="80">
        <v>6040</v>
      </c>
    </row>
    <row r="21" spans="1:24" ht="12.75">
      <c r="A21" s="75">
        <v>8</v>
      </c>
      <c r="B21" s="75">
        <v>8</v>
      </c>
      <c r="C21" s="4" t="s">
        <v>60</v>
      </c>
      <c r="D21" s="16" t="s">
        <v>47</v>
      </c>
      <c r="E21" s="16" t="s">
        <v>61</v>
      </c>
      <c r="F21" s="38">
        <v>7</v>
      </c>
      <c r="G21" s="38">
        <v>4</v>
      </c>
      <c r="H21" s="15">
        <v>1586</v>
      </c>
      <c r="I21" s="15">
        <v>1213</v>
      </c>
      <c r="J21" s="15">
        <v>358</v>
      </c>
      <c r="K21" s="15">
        <v>267</v>
      </c>
      <c r="L21" s="65">
        <f t="shared" si="2"/>
        <v>30.75020610057709</v>
      </c>
      <c r="M21" s="15">
        <f t="shared" si="0"/>
        <v>396.5</v>
      </c>
      <c r="N21" s="76">
        <v>4</v>
      </c>
      <c r="O21" s="15"/>
      <c r="P21" s="15"/>
      <c r="Q21" s="15"/>
      <c r="R21" s="15"/>
      <c r="S21" s="67" t="e">
        <f t="shared" si="3"/>
        <v>#DIV/0!</v>
      </c>
      <c r="T21" s="79"/>
      <c r="U21" s="15">
        <f t="shared" si="1"/>
        <v>0</v>
      </c>
      <c r="V21" s="79">
        <v>44110</v>
      </c>
      <c r="W21" s="81"/>
      <c r="X21" s="80">
        <v>10886</v>
      </c>
    </row>
    <row r="22" spans="1:24" ht="12.75">
      <c r="A22" s="75">
        <v>9</v>
      </c>
      <c r="B22" s="75">
        <v>7</v>
      </c>
      <c r="C22" s="4" t="s">
        <v>66</v>
      </c>
      <c r="D22" s="16" t="s">
        <v>47</v>
      </c>
      <c r="E22" s="16" t="s">
        <v>48</v>
      </c>
      <c r="F22" s="38">
        <v>3</v>
      </c>
      <c r="G22" s="38">
        <v>2</v>
      </c>
      <c r="H22" s="15">
        <v>1007</v>
      </c>
      <c r="I22" s="15">
        <v>1341</v>
      </c>
      <c r="J22" s="92">
        <v>211</v>
      </c>
      <c r="K22" s="92">
        <v>279</v>
      </c>
      <c r="L22" s="65">
        <f t="shared" si="2"/>
        <v>-24.906785980611474</v>
      </c>
      <c r="M22" s="15">
        <f t="shared" si="0"/>
        <v>503.5</v>
      </c>
      <c r="N22" s="76">
        <v>2</v>
      </c>
      <c r="O22" s="15"/>
      <c r="P22" s="15"/>
      <c r="Q22" s="15"/>
      <c r="R22" s="15"/>
      <c r="S22" s="67" t="e">
        <f t="shared" si="3"/>
        <v>#DIV/0!</v>
      </c>
      <c r="T22" s="79"/>
      <c r="U22" s="15">
        <f t="shared" si="1"/>
        <v>0</v>
      </c>
      <c r="V22" s="79">
        <v>8953</v>
      </c>
      <c r="W22" s="81"/>
      <c r="X22" s="80">
        <v>2174</v>
      </c>
    </row>
    <row r="23" spans="1:24" ht="12.75">
      <c r="A23" s="75">
        <v>10</v>
      </c>
      <c r="B23" s="75" t="s">
        <v>44</v>
      </c>
      <c r="C23" s="4" t="s">
        <v>73</v>
      </c>
      <c r="D23" s="16" t="s">
        <v>47</v>
      </c>
      <c r="E23" s="16" t="s">
        <v>48</v>
      </c>
      <c r="F23" s="38">
        <v>1</v>
      </c>
      <c r="G23" s="38">
        <v>1</v>
      </c>
      <c r="H23" s="15">
        <v>886</v>
      </c>
      <c r="I23" s="15"/>
      <c r="J23" s="23">
        <v>181</v>
      </c>
      <c r="K23" s="23"/>
      <c r="L23" s="65"/>
      <c r="M23" s="15">
        <f t="shared" si="0"/>
        <v>886</v>
      </c>
      <c r="N23" s="38">
        <v>1</v>
      </c>
      <c r="O23" s="99"/>
      <c r="P23" s="99"/>
      <c r="Q23" s="23"/>
      <c r="R23" s="23"/>
      <c r="S23" s="67"/>
      <c r="T23" s="79"/>
      <c r="U23" s="15">
        <f t="shared" si="1"/>
        <v>0</v>
      </c>
      <c r="V23" s="79">
        <v>1398</v>
      </c>
      <c r="W23" s="26"/>
      <c r="X23" s="80">
        <v>293</v>
      </c>
    </row>
    <row r="24" spans="1:24" ht="12.75">
      <c r="A24" s="75">
        <v>11</v>
      </c>
      <c r="B24" s="75">
        <v>9</v>
      </c>
      <c r="C24" s="4" t="s">
        <v>56</v>
      </c>
      <c r="D24" s="16" t="s">
        <v>55</v>
      </c>
      <c r="E24" s="16" t="s">
        <v>41</v>
      </c>
      <c r="F24" s="38">
        <v>13</v>
      </c>
      <c r="G24" s="38">
        <v>15</v>
      </c>
      <c r="H24" s="25">
        <v>783</v>
      </c>
      <c r="I24" s="25">
        <v>1111</v>
      </c>
      <c r="J24" s="100">
        <v>164</v>
      </c>
      <c r="K24" s="100">
        <v>230</v>
      </c>
      <c r="L24" s="65">
        <f>(H24/I24*100)-100</f>
        <v>-29.522952295229516</v>
      </c>
      <c r="M24" s="15">
        <f t="shared" si="0"/>
        <v>52.2</v>
      </c>
      <c r="N24" s="76">
        <v>10</v>
      </c>
      <c r="O24" s="15"/>
      <c r="P24" s="15"/>
      <c r="Q24" s="15"/>
      <c r="R24" s="15"/>
      <c r="S24" s="67" t="e">
        <f>(O24/P24*100)-100</f>
        <v>#DIV/0!</v>
      </c>
      <c r="T24" s="96"/>
      <c r="U24" s="15">
        <f t="shared" si="1"/>
        <v>0</v>
      </c>
      <c r="V24" s="79">
        <v>328714</v>
      </c>
      <c r="W24" s="90"/>
      <c r="X24" s="80">
        <v>84427</v>
      </c>
    </row>
    <row r="25" spans="1:24" ht="12.75" customHeight="1">
      <c r="A25" s="75">
        <v>12</v>
      </c>
      <c r="B25" s="75">
        <v>10</v>
      </c>
      <c r="C25" s="4" t="s">
        <v>59</v>
      </c>
      <c r="D25" s="16" t="s">
        <v>54</v>
      </c>
      <c r="E25" s="16" t="s">
        <v>35</v>
      </c>
      <c r="F25" s="38">
        <v>7</v>
      </c>
      <c r="G25" s="38">
        <v>5</v>
      </c>
      <c r="H25" s="25">
        <v>430</v>
      </c>
      <c r="I25" s="25">
        <v>693</v>
      </c>
      <c r="J25" s="15">
        <v>118</v>
      </c>
      <c r="K25" s="15">
        <v>178</v>
      </c>
      <c r="L25" s="65">
        <f>(H25/I25*100)-100</f>
        <v>-37.95093795093795</v>
      </c>
      <c r="M25" s="15">
        <f t="shared" si="0"/>
        <v>86</v>
      </c>
      <c r="N25" s="76">
        <v>5</v>
      </c>
      <c r="O25" s="15"/>
      <c r="P25" s="15"/>
      <c r="Q25" s="15"/>
      <c r="R25" s="15"/>
      <c r="S25" s="67" t="e">
        <f>(O25/P25*100)-100</f>
        <v>#DIV/0!</v>
      </c>
      <c r="T25" s="79"/>
      <c r="U25" s="15">
        <f t="shared" si="1"/>
        <v>0</v>
      </c>
      <c r="V25" s="79">
        <v>69156</v>
      </c>
      <c r="W25" s="81"/>
      <c r="X25" s="80">
        <v>18506</v>
      </c>
    </row>
    <row r="26" spans="1:24" ht="12.75" customHeight="1">
      <c r="A26" s="75">
        <v>13</v>
      </c>
      <c r="B26" s="75">
        <v>11</v>
      </c>
      <c r="C26" s="4" t="s">
        <v>58</v>
      </c>
      <c r="D26" s="16" t="s">
        <v>51</v>
      </c>
      <c r="E26" s="16" t="s">
        <v>52</v>
      </c>
      <c r="F26" s="38">
        <v>8</v>
      </c>
      <c r="G26" s="38">
        <v>8</v>
      </c>
      <c r="H26" s="25">
        <v>298</v>
      </c>
      <c r="I26" s="25">
        <v>447</v>
      </c>
      <c r="J26" s="88">
        <v>63</v>
      </c>
      <c r="K26" s="88">
        <v>101</v>
      </c>
      <c r="L26" s="65">
        <f>(H26/I26*100)-100</f>
        <v>-33.33333333333334</v>
      </c>
      <c r="M26" s="15">
        <f t="shared" si="0"/>
        <v>37.25</v>
      </c>
      <c r="N26" s="76">
        <v>8</v>
      </c>
      <c r="O26" s="15"/>
      <c r="P26" s="15"/>
      <c r="Q26" s="15"/>
      <c r="R26" s="15"/>
      <c r="S26" s="67" t="e">
        <f>(O26/P26*100)-100</f>
        <v>#DIV/0!</v>
      </c>
      <c r="T26" s="79"/>
      <c r="U26" s="15">
        <f t="shared" si="1"/>
        <v>0</v>
      </c>
      <c r="V26" s="79">
        <v>69714</v>
      </c>
      <c r="W26" s="81"/>
      <c r="X26" s="80">
        <v>18165</v>
      </c>
    </row>
    <row r="27" spans="1:24" ht="12.75">
      <c r="A27" s="75">
        <v>14</v>
      </c>
      <c r="B27" s="75"/>
      <c r="C27" s="4"/>
      <c r="D27" s="16"/>
      <c r="E27" s="16"/>
      <c r="F27" s="38"/>
      <c r="G27" s="38"/>
      <c r="H27" s="23"/>
      <c r="I27" s="23"/>
      <c r="J27" s="103"/>
      <c r="K27" s="103"/>
      <c r="L27" s="65"/>
      <c r="M27" s="15"/>
      <c r="N27" s="76"/>
      <c r="O27" s="15"/>
      <c r="P27" s="15"/>
      <c r="Q27" s="15"/>
      <c r="R27" s="15"/>
      <c r="S27" s="67"/>
      <c r="T27" s="79"/>
      <c r="U27" s="15"/>
      <c r="V27" s="79"/>
      <c r="W27" s="70"/>
      <c r="X27" s="80"/>
    </row>
    <row r="28" spans="1:24" ht="12.75">
      <c r="A28" s="75">
        <v>15</v>
      </c>
      <c r="B28" s="75"/>
      <c r="C28" s="4"/>
      <c r="D28" s="16"/>
      <c r="E28" s="16"/>
      <c r="F28" s="38"/>
      <c r="G28" s="38"/>
      <c r="H28" s="25"/>
      <c r="I28" s="25"/>
      <c r="J28" s="25"/>
      <c r="K28" s="25"/>
      <c r="L28" s="65"/>
      <c r="M28" s="15"/>
      <c r="N28" s="39"/>
      <c r="O28" s="15"/>
      <c r="P28" s="15"/>
      <c r="Q28" s="15"/>
      <c r="R28" s="15"/>
      <c r="S28" s="67"/>
      <c r="T28" s="79"/>
      <c r="U28" s="15"/>
      <c r="V28" s="79"/>
      <c r="W28" s="96"/>
      <c r="X28" s="80"/>
    </row>
    <row r="29" spans="1:24" ht="12.75">
      <c r="A29" s="75">
        <v>16</v>
      </c>
      <c r="B29" s="75"/>
      <c r="C29" s="4"/>
      <c r="D29" s="16"/>
      <c r="E29" s="16"/>
      <c r="F29" s="38"/>
      <c r="G29" s="38"/>
      <c r="H29" s="15"/>
      <c r="I29" s="15"/>
      <c r="J29" s="88"/>
      <c r="K29" s="88"/>
      <c r="L29" s="65"/>
      <c r="M29" s="15"/>
      <c r="N29" s="39"/>
      <c r="O29" s="91"/>
      <c r="P29" s="91"/>
      <c r="Q29" s="15"/>
      <c r="R29" s="15"/>
      <c r="S29" s="67"/>
      <c r="T29" s="79"/>
      <c r="U29" s="15"/>
      <c r="V29" s="79"/>
      <c r="W29" s="81"/>
      <c r="X29" s="80"/>
    </row>
    <row r="30" spans="1:24" ht="12.75">
      <c r="A30" s="75">
        <v>17</v>
      </c>
      <c r="B30" s="75"/>
      <c r="C30" s="4"/>
      <c r="D30" s="16"/>
      <c r="E30" s="16"/>
      <c r="F30" s="38"/>
      <c r="G30" s="38"/>
      <c r="H30" s="25"/>
      <c r="I30" s="25"/>
      <c r="J30" s="79"/>
      <c r="K30" s="79"/>
      <c r="L30" s="65"/>
      <c r="M30" s="15"/>
      <c r="N30" s="76"/>
      <c r="O30" s="91"/>
      <c r="P30" s="15"/>
      <c r="Q30" s="91"/>
      <c r="R30" s="15"/>
      <c r="S30" s="67"/>
      <c r="T30" s="79"/>
      <c r="U30" s="15"/>
      <c r="V30" s="79"/>
      <c r="W30" s="79"/>
      <c r="X30" s="80"/>
    </row>
    <row r="31" spans="1:24" ht="12.75">
      <c r="A31" s="75">
        <v>18</v>
      </c>
      <c r="B31" s="75"/>
      <c r="C31" s="4"/>
      <c r="D31" s="16"/>
      <c r="E31" s="16"/>
      <c r="F31" s="38"/>
      <c r="G31" s="38"/>
      <c r="H31" s="15"/>
      <c r="I31" s="15"/>
      <c r="J31" s="15"/>
      <c r="K31" s="15"/>
      <c r="L31" s="65"/>
      <c r="M31" s="15"/>
      <c r="N31" s="76"/>
      <c r="O31" s="15"/>
      <c r="P31" s="15"/>
      <c r="Q31" s="15"/>
      <c r="R31" s="15"/>
      <c r="S31" s="67"/>
      <c r="T31" s="82"/>
      <c r="U31" s="15"/>
      <c r="V31" s="79"/>
      <c r="W31" s="25"/>
      <c r="X31" s="80"/>
    </row>
    <row r="32" spans="1:24" ht="12.75">
      <c r="A32" s="75">
        <v>19</v>
      </c>
      <c r="B32" s="75"/>
      <c r="C32" s="4"/>
      <c r="D32" s="16"/>
      <c r="E32" s="16"/>
      <c r="F32" s="38"/>
      <c r="G32" s="38"/>
      <c r="H32" s="25"/>
      <c r="I32" s="25"/>
      <c r="J32" s="15"/>
      <c r="K32" s="15"/>
      <c r="L32" s="65"/>
      <c r="M32" s="15"/>
      <c r="N32" s="76"/>
      <c r="O32" s="15"/>
      <c r="P32" s="15"/>
      <c r="Q32" s="15"/>
      <c r="R32" s="15"/>
      <c r="S32" s="67"/>
      <c r="T32" s="82"/>
      <c r="U32" s="15"/>
      <c r="V32" s="79"/>
      <c r="W32" s="79"/>
      <c r="X32" s="80"/>
    </row>
    <row r="33" spans="1:24" ht="13.5" thickBot="1">
      <c r="A33" s="51">
        <v>20</v>
      </c>
      <c r="B33" s="75"/>
      <c r="C33" s="4"/>
      <c r="D33" s="16"/>
      <c r="E33" s="16"/>
      <c r="F33" s="38"/>
      <c r="G33" s="38"/>
      <c r="H33" s="15"/>
      <c r="I33" s="15"/>
      <c r="J33" s="88"/>
      <c r="K33" s="88"/>
      <c r="L33" s="65"/>
      <c r="M33" s="15"/>
      <c r="N33" s="97"/>
      <c r="O33" s="101"/>
      <c r="P33" s="101"/>
      <c r="Q33" s="98"/>
      <c r="R33" s="98"/>
      <c r="S33" s="67"/>
      <c r="T33" s="86"/>
      <c r="U33" s="15"/>
      <c r="V33" s="79"/>
      <c r="W33" s="102"/>
      <c r="X33" s="80"/>
    </row>
    <row r="34" spans="1:24" s="37" customFormat="1" ht="12.75" thickBot="1">
      <c r="A34" s="34"/>
      <c r="B34" s="35"/>
      <c r="C34" s="41" t="s">
        <v>36</v>
      </c>
      <c r="D34" s="35"/>
      <c r="E34" s="35"/>
      <c r="F34" s="35"/>
      <c r="G34" s="35">
        <f>SUM(G14:G33)</f>
        <v>103</v>
      </c>
      <c r="H34" s="32">
        <f>SUM(H14:H33)</f>
        <v>85374</v>
      </c>
      <c r="I34" s="32">
        <v>89933</v>
      </c>
      <c r="J34" s="32">
        <f>SUM(J14:J33)</f>
        <v>18402</v>
      </c>
      <c r="K34" s="32">
        <v>19343</v>
      </c>
      <c r="L34" s="71">
        <f>(H34/I34*100)-100</f>
        <v>-5.069329389656744</v>
      </c>
      <c r="M34" s="33">
        <f>H34/G34</f>
        <v>828.8737864077669</v>
      </c>
      <c r="N34" s="35">
        <f>SUM(N14:N33)</f>
        <v>98</v>
      </c>
      <c r="O34" s="32">
        <f>SUM(O14:O33)</f>
        <v>0</v>
      </c>
      <c r="P34" s="32"/>
      <c r="Q34" s="32">
        <f>SUM(Q14:Q33)</f>
        <v>0</v>
      </c>
      <c r="R34" s="32"/>
      <c r="S34" s="71" t="e">
        <f>(O34/P34*100)-100</f>
        <v>#DIV/0!</v>
      </c>
      <c r="T34" s="83">
        <f>SUM(T14:T33)</f>
        <v>0</v>
      </c>
      <c r="U34" s="33">
        <f>O34/N34</f>
        <v>0</v>
      </c>
      <c r="V34" s="85">
        <f>SUM(V14:V33)</f>
        <v>2106742</v>
      </c>
      <c r="W34" s="84">
        <f>SUM(W14:W33)</f>
        <v>0</v>
      </c>
      <c r="X34" s="36">
        <f>SUM(X14:X33)</f>
        <v>506801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07 - Aug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4">
        <f>'WEEKLY COMPETITIVE REPORT'!X4</f>
        <v>0.7021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06 - Aug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REPORT'!G7</f>
        <v>Weekend </v>
      </c>
      <c r="H7" s="9"/>
      <c r="I7" s="10" t="s">
        <v>6</v>
      </c>
      <c r="J7" s="42">
        <f>'WEEKLY COMPETITIVE REPORT'!J7</f>
        <v>32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REPORT'!X8</f>
        <v>40035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50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THE PROPOSAL</v>
      </c>
      <c r="D14" s="4" t="str">
        <f>'WEEKLY COMPETITIVE REPORT'!D14</f>
        <v>WDI</v>
      </c>
      <c r="E14" s="4" t="str">
        <f>'WEEKLY COMPETITIVE REPORT'!E14</f>
        <v>CENEX</v>
      </c>
      <c r="F14" s="38">
        <f>'WEEKLY COMPETITIVE REPORT'!F14</f>
        <v>2</v>
      </c>
      <c r="G14" s="38">
        <f>'WEEKLY COMPETITIVE REPORT'!G14</f>
        <v>8</v>
      </c>
      <c r="H14" s="15">
        <f>'WEEKLY COMPETITIVE REPORT'!H14/X4</f>
        <v>32620.709300669423</v>
      </c>
      <c r="I14" s="15">
        <f>'WEEKLY COMPETITIVE REPORT'!I14/X4</f>
        <v>36869.39182452642</v>
      </c>
      <c r="J14" s="23">
        <f>'WEEKLY COMPETITIVE REPORT'!J14</f>
        <v>5109</v>
      </c>
      <c r="K14" s="23">
        <f>'WEEKLY COMPETITIVE REPORT'!K14</f>
        <v>5753</v>
      </c>
      <c r="L14" s="65">
        <f>'WEEKLY COMPETITIVE REPORT'!L14</f>
        <v>-11.523603492235196</v>
      </c>
      <c r="M14" s="15">
        <f aca="true" t="shared" si="0" ref="M14:M20">H14/G14</f>
        <v>4077.588662583678</v>
      </c>
      <c r="N14" s="38">
        <f>'WEEKLY COMPETITIVE REPORT'!N14</f>
        <v>8</v>
      </c>
      <c r="O14" s="15">
        <f>'WEEKLY COMPETITIVE REPORT'!O14/X4</f>
        <v>0</v>
      </c>
      <c r="P14" s="15">
        <f>'WEEKLY COMPETITIVE REPORT'!P14/X4</f>
        <v>0</v>
      </c>
      <c r="Q14" s="23">
        <f>'WEEKLY COMPETITIVE REPORT'!Q14</f>
        <v>0</v>
      </c>
      <c r="R14" s="23">
        <f>'WEEKLY COMPETITIVE REPORT'!R14</f>
        <v>0</v>
      </c>
      <c r="S14" s="65" t="e">
        <f>'WEEKLY COMPETITIVE REPORT'!S14</f>
        <v>#DIV/0!</v>
      </c>
      <c r="T14" s="15">
        <f>'WEEKLY COMPETITIVE REPORT'!T14/X4</f>
        <v>0</v>
      </c>
      <c r="U14" s="15">
        <f aca="true" t="shared" si="1" ref="U14:U20">O14/N14</f>
        <v>0</v>
      </c>
      <c r="V14" s="26">
        <f>'WEEKLY COMPETITIVE REPORT'!V14/X4</f>
        <v>132190.57114371174</v>
      </c>
      <c r="W14" s="23">
        <f>'WEEKLY COMPETITIVE REPORT'!W14</f>
        <v>0</v>
      </c>
      <c r="X14" s="57">
        <f>'WEEKLY COMPETITIVE REPORT'!X14</f>
        <v>23119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ICE AGE 3: DAWN OF THE DINOSAURS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6</v>
      </c>
      <c r="G15" s="38">
        <f>'WEEKLY COMPETITIVE REPORT'!G15</f>
        <v>21</v>
      </c>
      <c r="H15" s="15">
        <f>'WEEKLY COMPETITIVE REPORT'!H15/X4</f>
        <v>32179.176755447945</v>
      </c>
      <c r="I15" s="15">
        <f>'WEEKLY COMPETITIVE REPORT'!I15/X4</f>
        <v>36561.74334140436</v>
      </c>
      <c r="J15" s="23">
        <f>'WEEKLY COMPETITIVE REPORT'!J15</f>
        <v>4485</v>
      </c>
      <c r="K15" s="23">
        <f>'WEEKLY COMPETITIVE REPORT'!K15</f>
        <v>5097</v>
      </c>
      <c r="L15" s="65">
        <f>'WEEKLY COMPETITIVE REPORT'!L15</f>
        <v>-11.986754966887418</v>
      </c>
      <c r="M15" s="15">
        <f t="shared" si="0"/>
        <v>1532.341750259426</v>
      </c>
      <c r="N15" s="38">
        <f>'WEEKLY COMPETITIVE REPORT'!N15</f>
        <v>21</v>
      </c>
      <c r="O15" s="15">
        <f>'WEEKLY COMPETITIVE REPORT'!O15/X4</f>
        <v>0</v>
      </c>
      <c r="P15" s="15">
        <f>'WEEKLY COMPETITIVE REPORT'!P15/X4</f>
        <v>0</v>
      </c>
      <c r="Q15" s="23">
        <f>'WEEKLY COMPETITIVE REPORT'!Q15</f>
        <v>0</v>
      </c>
      <c r="R15" s="23">
        <f>'WEEKLY COMPETITIVE REPORT'!R15</f>
        <v>0</v>
      </c>
      <c r="S15" s="65" t="e">
        <f>'WEEKLY COMPETITIVE REPORT'!S15</f>
        <v>#DIV/0!</v>
      </c>
      <c r="T15" s="15">
        <f>'WEEKLY COMPETITIVE REPORT'!T15/X4</f>
        <v>0</v>
      </c>
      <c r="U15" s="15">
        <f t="shared" si="1"/>
        <v>0</v>
      </c>
      <c r="V15" s="26">
        <f>'WEEKLY COMPETITIVE REPORT'!V15/X4</f>
        <v>1136205.6687081612</v>
      </c>
      <c r="W15" s="23">
        <f>'WEEKLY COMPETITIVE REPORT'!W15</f>
        <v>0</v>
      </c>
      <c r="X15" s="57">
        <f>'WEEKLY COMPETITIVE REPORT'!X15</f>
        <v>171409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GHOSTS OF GIRLFRIENDS PAST</v>
      </c>
      <c r="D16" s="4" t="str">
        <f>'WEEKLY COMPETITIVE REPORT'!D16</f>
        <v>INDEP</v>
      </c>
      <c r="E16" s="4" t="str">
        <f>'WEEKLY COMPETITIVE REPORT'!E16</f>
        <v>Blitz</v>
      </c>
      <c r="F16" s="38">
        <f>'WEEKLY COMPETITIVE REPORT'!F16</f>
        <v>1</v>
      </c>
      <c r="G16" s="38">
        <f>'WEEKLY COMPETITIVE REPORT'!G16</f>
        <v>6</v>
      </c>
      <c r="H16" s="15">
        <f>'WEEKLY COMPETITIVE REPORT'!H16/X4</f>
        <v>16892.180601053984</v>
      </c>
      <c r="I16" s="15">
        <f>'WEEKLY COMPETITIVE REPORT'!I16/X4</f>
        <v>0</v>
      </c>
      <c r="J16" s="23">
        <f>'WEEKLY COMPETITIVE REPORT'!J16</f>
        <v>2673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2815.3634335089973</v>
      </c>
      <c r="N16" s="38">
        <f>'WEEKLY COMPETITIVE REPORT'!N16</f>
        <v>6</v>
      </c>
      <c r="O16" s="15">
        <f>'WEEKLY COMPETITIVE REPORT'!O16/X4</f>
        <v>0</v>
      </c>
      <c r="P16" s="15">
        <f>'WEEKLY COMPETITIVE REPORT'!P16/X4</f>
        <v>0</v>
      </c>
      <c r="Q16" s="23">
        <f>'WEEKLY COMPETITIVE REPORT'!Q16</f>
        <v>0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0</v>
      </c>
      <c r="U16" s="15">
        <f t="shared" si="1"/>
        <v>0</v>
      </c>
      <c r="V16" s="26">
        <f>'WEEKLY COMPETITIVE REPORT'!V16/X4</f>
        <v>23374.16322461188</v>
      </c>
      <c r="W16" s="23">
        <f>'WEEKLY COMPETITIVE REPORT'!W16</f>
        <v>0</v>
      </c>
      <c r="X16" s="57">
        <f>'WEEKLY COMPETITIVE REPORT'!X16</f>
        <v>3884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HARRY POTTER AND THE HALF BLOOD PRINCE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4</v>
      </c>
      <c r="G17" s="38">
        <f>'WEEKLY COMPETITIVE REPORT'!G17</f>
        <v>10</v>
      </c>
      <c r="H17" s="15">
        <f>'WEEKLY COMPETITIVE REPORT'!H17/X4</f>
        <v>12367.184161800315</v>
      </c>
      <c r="I17" s="15">
        <f>'WEEKLY COMPETITIVE REPORT'!I17/X4</f>
        <v>20385.984902435554</v>
      </c>
      <c r="J17" s="23">
        <f>'WEEKLY COMPETITIVE REPORT'!J17</f>
        <v>1897</v>
      </c>
      <c r="K17" s="23">
        <f>'WEEKLY COMPETITIVE REPORT'!K17</f>
        <v>3108</v>
      </c>
      <c r="L17" s="65">
        <f>'WEEKLY COMPETITIVE REPORT'!L17</f>
        <v>-39.3348703975407</v>
      </c>
      <c r="M17" s="15">
        <f t="shared" si="0"/>
        <v>1236.7184161800315</v>
      </c>
      <c r="N17" s="38">
        <f>'WEEKLY COMPETITIVE REPORT'!N17</f>
        <v>10</v>
      </c>
      <c r="O17" s="15">
        <f>'WEEKLY COMPETITIVE REPORT'!O17/X4</f>
        <v>0</v>
      </c>
      <c r="P17" s="15">
        <f>'WEEKLY COMPETITIVE REPORT'!P17/X4</f>
        <v>0</v>
      </c>
      <c r="Q17" s="23">
        <f>'WEEKLY COMPETITIVE REPORT'!Q17</f>
        <v>0</v>
      </c>
      <c r="R17" s="23">
        <f>'WEEKLY COMPETITIVE REPORT'!R17</f>
        <v>0</v>
      </c>
      <c r="S17" s="65" t="e">
        <f>'WEEKLY COMPETITIVE REPORT'!S17</f>
        <v>#DIV/0!</v>
      </c>
      <c r="T17" s="15">
        <f>'WEEKLY COMPETITIVE REPORT'!T17/X4</f>
        <v>0</v>
      </c>
      <c r="U17" s="15">
        <f t="shared" si="1"/>
        <v>0</v>
      </c>
      <c r="V17" s="26">
        <f>'WEEKLY COMPETITIVE REPORT'!V17/X4</f>
        <v>282293.12063808576</v>
      </c>
      <c r="W17" s="23">
        <f>'WEEKLY COMPETITIVE REPORT'!W17</f>
        <v>0</v>
      </c>
      <c r="X17" s="57">
        <f>'WEEKLY COMPETITIVE REPORT'!X17</f>
        <v>51516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BRUNO</v>
      </c>
      <c r="D18" s="4" t="str">
        <f>'WEEKLY COMPETITIVE REPORT'!D18</f>
        <v>INDEP</v>
      </c>
      <c r="E18" s="4" t="str">
        <f>'WEEKLY COMPETITIVE REPORT'!E18</f>
        <v>Blitz</v>
      </c>
      <c r="F18" s="38">
        <f>'WEEKLY COMPETITIVE REPORT'!F18</f>
        <v>5</v>
      </c>
      <c r="G18" s="38">
        <f>'WEEKLY COMPETITIVE REPORT'!G18</f>
        <v>10</v>
      </c>
      <c r="H18" s="15">
        <f>'WEEKLY COMPETITIVE REPORT'!H18/X4</f>
        <v>11461.330294829797</v>
      </c>
      <c r="I18" s="15">
        <f>'WEEKLY COMPETITIVE REPORT'!I18/X4</f>
        <v>15393.8185443669</v>
      </c>
      <c r="J18" s="23">
        <f>'WEEKLY COMPETITIVE REPORT'!J18</f>
        <v>1747</v>
      </c>
      <c r="K18" s="23">
        <f>'WEEKLY COMPETITIVE REPORT'!K18</f>
        <v>2448</v>
      </c>
      <c r="L18" s="65">
        <f>'WEEKLY COMPETITIVE REPORT'!L18</f>
        <v>-25.545891931902304</v>
      </c>
      <c r="M18" s="15">
        <f t="shared" si="0"/>
        <v>1146.1330294829797</v>
      </c>
      <c r="N18" s="38">
        <f>'WEEKLY COMPETITIVE REPORT'!N18</f>
        <v>10</v>
      </c>
      <c r="O18" s="15">
        <f>'WEEKLY COMPETITIVE REPORT'!O18/X4</f>
        <v>0</v>
      </c>
      <c r="P18" s="15">
        <f>'WEEKLY COMPETITIVE REPORT'!P18/X4</f>
        <v>0</v>
      </c>
      <c r="Q18" s="23">
        <f>'WEEKLY COMPETITIVE REPORT'!Q18</f>
        <v>0</v>
      </c>
      <c r="R18" s="23">
        <f>'WEEKLY COMPETITIVE REPORT'!R18</f>
        <v>0</v>
      </c>
      <c r="S18" s="65" t="e">
        <f>'WEEKLY COMPETITIVE REPORT'!S18</f>
        <v>#DIV/0!</v>
      </c>
      <c r="T18" s="15">
        <f>'WEEKLY COMPETITIVE REPORT'!T18/X4</f>
        <v>0</v>
      </c>
      <c r="U18" s="15">
        <f t="shared" si="1"/>
        <v>0</v>
      </c>
      <c r="V18" s="26">
        <f>'WEEKLY COMPETITIVE REPORT'!V18/X4</f>
        <v>336728.3862697622</v>
      </c>
      <c r="W18" s="23">
        <f>'WEEKLY COMPETITIVE REPORT'!W18</f>
        <v>0</v>
      </c>
      <c r="X18" s="57">
        <f>'WEEKLY COMPETITIVE REPORT'!X18</f>
        <v>61996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HANGOVER</v>
      </c>
      <c r="D19" s="4" t="str">
        <f>'WEEKLY COMPETITIVE REPORT'!D19</f>
        <v>WB</v>
      </c>
      <c r="E19" s="4" t="str">
        <f>'WEEKLY COMPETITIVE REPORT'!E19</f>
        <v>Blitz</v>
      </c>
      <c r="F19" s="38">
        <f>'WEEKLY COMPETITIVE REPORT'!F19</f>
        <v>9</v>
      </c>
      <c r="G19" s="38">
        <f>'WEEKLY COMPETITIVE REPORT'!G19</f>
        <v>6</v>
      </c>
      <c r="H19" s="15">
        <f>'WEEKLY COMPETITIVE REPORT'!H19/X4</f>
        <v>4705.882352941177</v>
      </c>
      <c r="I19" s="15">
        <f>'WEEKLY COMPETITIVE REPORT'!I19/X4</f>
        <v>5970.659450220766</v>
      </c>
      <c r="J19" s="23">
        <f>'WEEKLY COMPETITIVE REPORT'!J19</f>
        <v>733</v>
      </c>
      <c r="K19" s="23">
        <f>'WEEKLY COMPETITIVE REPORT'!K19</f>
        <v>952</v>
      </c>
      <c r="L19" s="65">
        <f>'WEEKLY COMPETITIVE REPORT'!L19</f>
        <v>-21.18320610687023</v>
      </c>
      <c r="M19" s="15">
        <f t="shared" si="0"/>
        <v>784.3137254901961</v>
      </c>
      <c r="N19" s="38">
        <f>'WEEKLY COMPETITIVE REPORT'!N19</f>
        <v>6</v>
      </c>
      <c r="O19" s="15">
        <f>'WEEKLY COMPETITIVE REPORT'!O19/X4</f>
        <v>0</v>
      </c>
      <c r="P19" s="15">
        <f>'WEEKLY COMPETITIVE REPORT'!P19/X4</f>
        <v>0</v>
      </c>
      <c r="Q19" s="23">
        <f>'WEEKLY COMPETITIVE REPORT'!Q19</f>
        <v>0</v>
      </c>
      <c r="R19" s="23">
        <f>'WEEKLY COMPETITIVE REPORT'!R19</f>
        <v>0</v>
      </c>
      <c r="S19" s="65" t="e">
        <f>'WEEKLY COMPETITIVE REPORT'!S19</f>
        <v>#DIV/0!</v>
      </c>
      <c r="T19" s="15">
        <f>'WEEKLY COMPETITIVE REPORT'!T19/X4</f>
        <v>0</v>
      </c>
      <c r="U19" s="15">
        <f t="shared" si="1"/>
        <v>0</v>
      </c>
      <c r="V19" s="26">
        <f>'WEEKLY COMPETITIVE REPORT'!V19/X4</f>
        <v>312962.5409485829</v>
      </c>
      <c r="W19" s="23">
        <f>'WEEKLY COMPETITIVE REPORT'!W19</f>
        <v>0</v>
      </c>
      <c r="X19" s="57">
        <f>'WEEKLY COMPETITIVE REPORT'!X19</f>
        <v>54386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THE LAST HOUSE ON THE LEFT</v>
      </c>
      <c r="D20" s="4" t="str">
        <f>'WEEKLY COMPETITIVE REPORT'!D20</f>
        <v>UNI</v>
      </c>
      <c r="E20" s="4" t="str">
        <f>'WEEKLY COMPETITIVE REPORT'!E20</f>
        <v>Karantanija</v>
      </c>
      <c r="F20" s="38">
        <f>'WEEKLY COMPETITIVE REPORT'!F20</f>
        <v>3</v>
      </c>
      <c r="G20" s="38">
        <f>'WEEKLY COMPETITIVE REPORT'!G20</f>
        <v>7</v>
      </c>
      <c r="H20" s="15">
        <f>'WEEKLY COMPETITIVE REPORT'!H20/X4</f>
        <v>4264.349807719698</v>
      </c>
      <c r="I20" s="15">
        <f>'WEEKLY COMPETITIVE REPORT'!I20/X4</f>
        <v>5171.627973223188</v>
      </c>
      <c r="J20" s="23">
        <f>'WEEKLY COMPETITIVE REPORT'!J20</f>
        <v>663</v>
      </c>
      <c r="K20" s="23">
        <f>'WEEKLY COMPETITIVE REPORT'!K20</f>
        <v>802</v>
      </c>
      <c r="L20" s="65">
        <f>'WEEKLY COMPETITIVE REPORT'!L20</f>
        <v>-17.543376480308453</v>
      </c>
      <c r="M20" s="15">
        <f t="shared" si="0"/>
        <v>609.1928296742426</v>
      </c>
      <c r="N20" s="38">
        <f>'WEEKLY COMPETITIVE REPORT'!N20</f>
        <v>7</v>
      </c>
      <c r="O20" s="15">
        <f>'WEEKLY COMPETITIVE REPORT'!O20/X4</f>
        <v>0</v>
      </c>
      <c r="P20" s="15">
        <f>'WEEKLY COMPETITIVE REPORT'!P20/X4</f>
        <v>0</v>
      </c>
      <c r="Q20" s="23">
        <f>'WEEKLY COMPETITIVE REPORT'!Q20</f>
        <v>0</v>
      </c>
      <c r="R20" s="23">
        <f>'WEEKLY COMPETITIVE REPORT'!R20</f>
        <v>0</v>
      </c>
      <c r="S20" s="65" t="e">
        <f>'WEEKLY COMPETITIVE REPORT'!S20</f>
        <v>#DIV/0!</v>
      </c>
      <c r="T20" s="15">
        <f>'WEEKLY COMPETITIVE REPORT'!T20/X4</f>
        <v>0</v>
      </c>
      <c r="U20" s="15">
        <f t="shared" si="1"/>
        <v>0</v>
      </c>
      <c r="V20" s="26">
        <f>'WEEKLY COMPETITIVE REPORT'!V20/X4</f>
        <v>33327.16137302379</v>
      </c>
      <c r="W20" s="23">
        <f>'WEEKLY COMPETITIVE REPORT'!W20</f>
        <v>0</v>
      </c>
      <c r="X20" s="57">
        <f>'WEEKLY COMPETITIVE REPORT'!X20</f>
        <v>6040</v>
      </c>
    </row>
    <row r="21" spans="1:24" ht="12.75">
      <c r="A21" s="51">
        <v>8</v>
      </c>
      <c r="B21" s="4">
        <f>'WEEKLY COMPETITIVE REPORT'!B21</f>
        <v>8</v>
      </c>
      <c r="C21" s="4" t="str">
        <f>'WEEKLY COMPETITIVE REPORT'!C21</f>
        <v>DRAG ME TO HELL</v>
      </c>
      <c r="D21" s="4" t="str">
        <f>'WEEKLY COMPETITIVE REPORT'!D21</f>
        <v>INDEP</v>
      </c>
      <c r="E21" s="4" t="str">
        <f>'WEEKLY COMPETITIVE REPORT'!E21</f>
        <v>FIVIA</v>
      </c>
      <c r="F21" s="38">
        <f>'WEEKLY COMPETITIVE REPORT'!F21</f>
        <v>7</v>
      </c>
      <c r="G21" s="38">
        <f>'WEEKLY COMPETITIVE REPORT'!G21</f>
        <v>4</v>
      </c>
      <c r="H21" s="15">
        <f>'WEEKLY COMPETITIVE REPORT'!H21/X4</f>
        <v>2258.9374732944025</v>
      </c>
      <c r="I21" s="15">
        <f>'WEEKLY COMPETITIVE REPORT'!I21/X4</f>
        <v>1727.674120495656</v>
      </c>
      <c r="J21" s="23">
        <f>'WEEKLY COMPETITIVE REPORT'!J21</f>
        <v>358</v>
      </c>
      <c r="K21" s="23">
        <f>'WEEKLY COMPETITIVE REPORT'!K21</f>
        <v>267</v>
      </c>
      <c r="L21" s="65">
        <f>'WEEKLY COMPETITIVE REPORT'!L21</f>
        <v>30.75020610057709</v>
      </c>
      <c r="M21" s="15">
        <f aca="true" t="shared" si="2" ref="M21:M33">H21/G21</f>
        <v>564.7343683236006</v>
      </c>
      <c r="N21" s="38">
        <f>'WEEKLY COMPETITIVE REPORT'!N21</f>
        <v>4</v>
      </c>
      <c r="O21" s="15">
        <f>'WEEKLY COMPETITIVE REPORT'!O21/X4</f>
        <v>0</v>
      </c>
      <c r="P21" s="15">
        <f>'WEEKLY COMPETITIVE REPORT'!P21/X4</f>
        <v>0</v>
      </c>
      <c r="Q21" s="23">
        <f>'WEEKLY COMPETITIVE REPORT'!Q21</f>
        <v>0</v>
      </c>
      <c r="R21" s="23">
        <f>'WEEKLY COMPETITIVE REPORT'!R21</f>
        <v>0</v>
      </c>
      <c r="S21" s="65" t="e">
        <f>'WEEKLY COMPETITIVE REPORT'!S21</f>
        <v>#DIV/0!</v>
      </c>
      <c r="T21" s="15">
        <f>'WEEKLY COMPETITIVE REPORT'!T21/X4</f>
        <v>0</v>
      </c>
      <c r="U21" s="15">
        <f aca="true" t="shared" si="3" ref="U21:U33">O21/N21</f>
        <v>0</v>
      </c>
      <c r="V21" s="26">
        <f>'WEEKLY COMPETITIVE REPORT'!V21/X4</f>
        <v>62825.808289417466</v>
      </c>
      <c r="W21" s="23">
        <f>'WEEKLY COMPETITIVE REPORT'!W21</f>
        <v>0</v>
      </c>
      <c r="X21" s="57">
        <f>'WEEKLY COMPETITIVE REPORT'!X21</f>
        <v>10886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TWO LOVERS</v>
      </c>
      <c r="D22" s="4" t="str">
        <f>'WEEKLY COMPETITIVE REPORT'!D22</f>
        <v>INDEP</v>
      </c>
      <c r="E22" s="4" t="str">
        <f>'WEEKLY COMPETITIVE REPORT'!E22</f>
        <v>Cinemania</v>
      </c>
      <c r="F22" s="38">
        <f>'WEEKLY COMPETITIVE REPORT'!F22</f>
        <v>3</v>
      </c>
      <c r="G22" s="38">
        <f>'WEEKLY COMPETITIVE REPORT'!G22</f>
        <v>2</v>
      </c>
      <c r="H22" s="15">
        <f>'WEEKLY COMPETITIVE REPORT'!H22/X4</f>
        <v>1434.2686227033187</v>
      </c>
      <c r="I22" s="15">
        <f>'WEEKLY COMPETITIVE REPORT'!I22/X4</f>
        <v>1909.9843327161375</v>
      </c>
      <c r="J22" s="23">
        <f>'WEEKLY COMPETITIVE REPORT'!J22</f>
        <v>211</v>
      </c>
      <c r="K22" s="23">
        <f>'WEEKLY COMPETITIVE REPORT'!K22</f>
        <v>279</v>
      </c>
      <c r="L22" s="65">
        <f>'WEEKLY COMPETITIVE REPORT'!L22</f>
        <v>-24.906785980611474</v>
      </c>
      <c r="M22" s="15">
        <f t="shared" si="2"/>
        <v>717.1343113516593</v>
      </c>
      <c r="N22" s="38">
        <f>'WEEKLY COMPETITIVE REPORT'!N22</f>
        <v>2</v>
      </c>
      <c r="O22" s="15">
        <f>'WEEKLY COMPETITIVE REPORT'!O22/X4</f>
        <v>0</v>
      </c>
      <c r="P22" s="15">
        <f>'WEEKLY COMPETITIVE REPORT'!P22/X4</f>
        <v>0</v>
      </c>
      <c r="Q22" s="23">
        <f>'WEEKLY COMPETITIVE REPORT'!Q22</f>
        <v>0</v>
      </c>
      <c r="R22" s="23">
        <f>'WEEKLY COMPETITIVE REPORT'!R22</f>
        <v>0</v>
      </c>
      <c r="S22" s="65" t="e">
        <f>'WEEKLY COMPETITIVE REPORT'!S22</f>
        <v>#DIV/0!</v>
      </c>
      <c r="T22" s="15">
        <f>'WEEKLY COMPETITIVE REPORT'!T22/X4</f>
        <v>0</v>
      </c>
      <c r="U22" s="15">
        <f t="shared" si="3"/>
        <v>0</v>
      </c>
      <c r="V22" s="26">
        <f>'WEEKLY COMPETITIVE REPORT'!V22/X4</f>
        <v>12751.744765702892</v>
      </c>
      <c r="W22" s="23">
        <f>'WEEKLY COMPETITIVE REPORT'!W22</f>
        <v>0</v>
      </c>
      <c r="X22" s="57">
        <f>'WEEKLY COMPETITIVE REPORT'!X22</f>
        <v>2174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KILL SHOT</v>
      </c>
      <c r="D23" s="4" t="str">
        <f>'WEEKLY COMPETITIVE REPORT'!D23</f>
        <v>INDEP</v>
      </c>
      <c r="E23" s="4" t="str">
        <f>'WEEKLY COMPETITIVE REPORT'!E23</f>
        <v>Cinemania</v>
      </c>
      <c r="F23" s="38">
        <f>'WEEKLY COMPETITIVE REPORT'!F23</f>
        <v>1</v>
      </c>
      <c r="G23" s="38">
        <f>'WEEKLY COMPETITIVE REPORT'!G23</f>
        <v>1</v>
      </c>
      <c r="H23" s="15">
        <f>'WEEKLY COMPETITIVE REPORT'!H23/X4</f>
        <v>1261.9285002136448</v>
      </c>
      <c r="I23" s="15">
        <f>'WEEKLY COMPETITIVE REPORT'!I23/X4</f>
        <v>0</v>
      </c>
      <c r="J23" s="23">
        <f>'WEEKLY COMPETITIVE REPORT'!J23</f>
        <v>181</v>
      </c>
      <c r="K23" s="23">
        <f>'WEEKLY COMPETITIVE REPORT'!K23</f>
        <v>0</v>
      </c>
      <c r="L23" s="65">
        <f>'WEEKLY COMPETITIVE REPORT'!L23</f>
        <v>0</v>
      </c>
      <c r="M23" s="15">
        <f t="shared" si="2"/>
        <v>1261.9285002136448</v>
      </c>
      <c r="N23" s="38">
        <f>'WEEKLY COMPETITIVE REPORT'!N23</f>
        <v>1</v>
      </c>
      <c r="O23" s="15">
        <f>'WEEKLY COMPETITIVE REPORT'!O23/X4</f>
        <v>0</v>
      </c>
      <c r="P23" s="15">
        <f>'WEEKLY COMPETITIVE REPORT'!P23/X4</f>
        <v>0</v>
      </c>
      <c r="Q23" s="23">
        <f>'WEEKLY COMPETITIVE REPORT'!Q23</f>
        <v>0</v>
      </c>
      <c r="R23" s="23">
        <f>'WEEKLY COMPETITIVE REPORT'!R23</f>
        <v>0</v>
      </c>
      <c r="S23" s="65">
        <f>'WEEKLY COMPETITIVE REPORT'!S23</f>
        <v>0</v>
      </c>
      <c r="T23" s="15">
        <f>'WEEKLY COMPETITIVE REPORT'!T23/X4</f>
        <v>0</v>
      </c>
      <c r="U23" s="15">
        <f t="shared" si="3"/>
        <v>0</v>
      </c>
      <c r="V23" s="26">
        <f>'WEEKLY COMPETITIVE REPORT'!V23/X4</f>
        <v>1991.1693490955706</v>
      </c>
      <c r="W23" s="23">
        <f>'WEEKLY COMPETITIVE REPORT'!W23</f>
        <v>0</v>
      </c>
      <c r="X23" s="57">
        <f>'WEEKLY COMPETITIVE REPORT'!X23</f>
        <v>293</v>
      </c>
    </row>
    <row r="24" spans="1:24" ht="12.75">
      <c r="A24" s="51">
        <v>11</v>
      </c>
      <c r="B24" s="4">
        <f>'WEEKLY COMPETITIVE REPORT'!B24</f>
        <v>9</v>
      </c>
      <c r="C24" s="4" t="str">
        <f>'WEEKLY COMPETITIVE REPORT'!C24</f>
        <v>ANGELS &amp; DEMONS</v>
      </c>
      <c r="D24" s="4" t="str">
        <f>'WEEKLY COMPETITIVE REPORT'!D24</f>
        <v>SONY</v>
      </c>
      <c r="E24" s="4" t="str">
        <f>'WEEKLY COMPETITIVE REPORT'!E24</f>
        <v>CF</v>
      </c>
      <c r="F24" s="38">
        <f>'WEEKLY COMPETITIVE REPORT'!F24</f>
        <v>13</v>
      </c>
      <c r="G24" s="38">
        <f>'WEEKLY COMPETITIVE REPORT'!G24</f>
        <v>15</v>
      </c>
      <c r="H24" s="15">
        <f>'WEEKLY COMPETITIVE REPORT'!H24/X4</f>
        <v>1115.2257513174761</v>
      </c>
      <c r="I24" s="15">
        <f>'WEEKLY COMPETITIVE REPORT'!I24/X4</f>
        <v>1582.3956701324598</v>
      </c>
      <c r="J24" s="23">
        <f>'WEEKLY COMPETITIVE REPORT'!J24</f>
        <v>164</v>
      </c>
      <c r="K24" s="23">
        <f>'WEEKLY COMPETITIVE REPORT'!K24</f>
        <v>230</v>
      </c>
      <c r="L24" s="65">
        <f>'WEEKLY COMPETITIVE REPORT'!L24</f>
        <v>-29.522952295229516</v>
      </c>
      <c r="M24" s="15">
        <f t="shared" si="2"/>
        <v>74.34838342116508</v>
      </c>
      <c r="N24" s="38">
        <f>'WEEKLY COMPETITIVE REPORT'!N24</f>
        <v>10</v>
      </c>
      <c r="O24" s="15">
        <f>'WEEKLY COMPETITIVE REPORT'!O24/X4</f>
        <v>0</v>
      </c>
      <c r="P24" s="15">
        <f>'WEEKLY COMPETITIVE REPORT'!P24/X4</f>
        <v>0</v>
      </c>
      <c r="Q24" s="23">
        <f>'WEEKLY COMPETITIVE REPORT'!Q24</f>
        <v>0</v>
      </c>
      <c r="R24" s="23">
        <f>'WEEKLY COMPETITIVE REPORT'!R24</f>
        <v>0</v>
      </c>
      <c r="S24" s="65" t="e">
        <f>'WEEKLY COMPETITIVE REPORT'!S24</f>
        <v>#DIV/0!</v>
      </c>
      <c r="T24" s="15">
        <f>'WEEKLY COMPETITIVE REPORT'!T24/X4</f>
        <v>0</v>
      </c>
      <c r="U24" s="15">
        <f t="shared" si="3"/>
        <v>0</v>
      </c>
      <c r="V24" s="26">
        <f>'WEEKLY COMPETITIVE REPORT'!V24/X4</f>
        <v>468186.867967526</v>
      </c>
      <c r="W24" s="23">
        <f>'WEEKLY COMPETITIVE REPORT'!W24</f>
        <v>0</v>
      </c>
      <c r="X24" s="57">
        <f>'WEEKLY COMPETITIVE REPORT'!X24</f>
        <v>84427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TRANSFORMERS 2</v>
      </c>
      <c r="D25" s="4" t="str">
        <f>'WEEKLY COMPETITIVE REPORT'!D25</f>
        <v>PAR</v>
      </c>
      <c r="E25" s="4" t="str">
        <f>'WEEKLY COMPETITIVE REPORT'!E25</f>
        <v>Karantanija</v>
      </c>
      <c r="F25" s="38">
        <f>'WEEKLY COMPETITIVE REPORT'!F25</f>
        <v>7</v>
      </c>
      <c r="G25" s="38">
        <f>'WEEKLY COMPETITIVE REPORT'!G25</f>
        <v>5</v>
      </c>
      <c r="H25" s="15">
        <f>'WEEKLY COMPETITIVE REPORT'!H25/X4</f>
        <v>612.4483691781797</v>
      </c>
      <c r="I25" s="15">
        <f>'WEEKLY COMPETITIVE REPORT'!I25/X4</f>
        <v>987.0388833499502</v>
      </c>
      <c r="J25" s="23">
        <f>'WEEKLY COMPETITIVE REPORT'!J25</f>
        <v>118</v>
      </c>
      <c r="K25" s="23">
        <f>'WEEKLY COMPETITIVE REPORT'!K25</f>
        <v>178</v>
      </c>
      <c r="L25" s="65">
        <f>'WEEKLY COMPETITIVE REPORT'!L25</f>
        <v>-37.95093795093795</v>
      </c>
      <c r="M25" s="15">
        <f t="shared" si="2"/>
        <v>122.48967383563595</v>
      </c>
      <c r="N25" s="38">
        <f>'WEEKLY COMPETITIVE REPORT'!N25</f>
        <v>5</v>
      </c>
      <c r="O25" s="15">
        <f>'WEEKLY COMPETITIVE REPORT'!O25/X4</f>
        <v>0</v>
      </c>
      <c r="P25" s="15">
        <f>'WEEKLY COMPETITIVE REPORT'!P25/X4</f>
        <v>0</v>
      </c>
      <c r="Q25" s="23">
        <f>'WEEKLY COMPETITIVE REPORT'!Q25</f>
        <v>0</v>
      </c>
      <c r="R25" s="23">
        <f>'WEEKLY COMPETITIVE REPORT'!R25</f>
        <v>0</v>
      </c>
      <c r="S25" s="65" t="e">
        <f>'WEEKLY COMPETITIVE REPORT'!S25</f>
        <v>#DIV/0!</v>
      </c>
      <c r="T25" s="15">
        <f>'WEEKLY COMPETITIVE REPORT'!T25/X4</f>
        <v>0</v>
      </c>
      <c r="U25" s="15">
        <f t="shared" si="3"/>
        <v>0</v>
      </c>
      <c r="V25" s="26">
        <f>'WEEKLY COMPETITIVE REPORT'!V25/X4</f>
        <v>98498.78934624698</v>
      </c>
      <c r="W25" s="23">
        <f>'WEEKLY COMPETITIVE REPORT'!W25</f>
        <v>0</v>
      </c>
      <c r="X25" s="57">
        <f>'WEEKLY COMPETITIVE REPORT'!X25</f>
        <v>18506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HANNAH MONTANA: THE MOVIE</v>
      </c>
      <c r="D26" s="4" t="str">
        <f>'WEEKLY COMPETITIVE REPORT'!D26</f>
        <v>WDI</v>
      </c>
      <c r="E26" s="4" t="str">
        <f>'WEEKLY COMPETITIVE REPORT'!E26</f>
        <v>CENEX</v>
      </c>
      <c r="F26" s="38">
        <f>'WEEKLY COMPETITIVE REPORT'!F26</f>
        <v>8</v>
      </c>
      <c r="G26" s="38">
        <f>'WEEKLY COMPETITIVE REPORT'!G26</f>
        <v>8</v>
      </c>
      <c r="H26" s="15">
        <f>'WEEKLY COMPETITIVE REPORT'!H26/X4</f>
        <v>424.4409628258083</v>
      </c>
      <c r="I26" s="15">
        <f>'WEEKLY COMPETITIVE REPORT'!I26/X4</f>
        <v>636.6614442387125</v>
      </c>
      <c r="J26" s="23">
        <f>'WEEKLY COMPETITIVE REPORT'!J26</f>
        <v>63</v>
      </c>
      <c r="K26" s="23">
        <f>'WEEKLY COMPETITIVE REPORT'!K26</f>
        <v>101</v>
      </c>
      <c r="L26" s="65">
        <f>'WEEKLY COMPETITIVE REPORT'!L26</f>
        <v>-33.33333333333334</v>
      </c>
      <c r="M26" s="15">
        <f t="shared" si="2"/>
        <v>53.05512035322604</v>
      </c>
      <c r="N26" s="38">
        <f>'WEEKLY COMPETITIVE REPORT'!N26</f>
        <v>8</v>
      </c>
      <c r="O26" s="15">
        <f>'WEEKLY COMPETITIVE REPORT'!O26/X4</f>
        <v>0</v>
      </c>
      <c r="P26" s="15">
        <f>'WEEKLY COMPETITIVE REPORT'!P26/X4</f>
        <v>0</v>
      </c>
      <c r="Q26" s="23">
        <f>'WEEKLY COMPETITIVE REPORT'!Q26</f>
        <v>0</v>
      </c>
      <c r="R26" s="23">
        <f>'WEEKLY COMPETITIVE REPORT'!R26</f>
        <v>0</v>
      </c>
      <c r="S26" s="65" t="e">
        <f>'WEEKLY COMPETITIVE REPORT'!S26</f>
        <v>#DIV/0!</v>
      </c>
      <c r="T26" s="15">
        <f>'WEEKLY COMPETITIVE REPORT'!T26/X4</f>
        <v>0</v>
      </c>
      <c r="U26" s="15">
        <f t="shared" si="3"/>
        <v>0</v>
      </c>
      <c r="V26" s="26">
        <f>'WEEKLY COMPETITIVE REPORT'!V26/X4</f>
        <v>99293.54792764565</v>
      </c>
      <c r="W26" s="23">
        <f>'WEEKLY COMPETITIVE REPORT'!W26</f>
        <v>0</v>
      </c>
      <c r="X26" s="57">
        <f>'WEEKLY COMPETITIVE REPORT'!X26</f>
        <v>18165</v>
      </c>
    </row>
    <row r="27" spans="1:24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38">
        <f>'WEEKLY COMPETITIVE REPORT'!F27</f>
        <v>0</v>
      </c>
      <c r="G27" s="38">
        <f>'WEEKLY COMPETITIVE REPORT'!G27</f>
        <v>0</v>
      </c>
      <c r="H27" s="15">
        <f>'WEEKLY COMPETITIVE REPORT'!H27/X4</f>
        <v>0</v>
      </c>
      <c r="I27" s="15">
        <f>'WEEKLY COMPETITIVE REPORT'!I27/X17</f>
        <v>0</v>
      </c>
      <c r="J27" s="23">
        <f>'WEEKLY COMPETITIVE REPORT'!J27</f>
        <v>0</v>
      </c>
      <c r="K27" s="23">
        <f>'WEEKLY COMPETITIVE REPORT'!K27</f>
        <v>0</v>
      </c>
      <c r="L27" s="65">
        <f>'WEEKLY COMPETITIVE REPORT'!L27</f>
        <v>0</v>
      </c>
      <c r="M27" s="15" t="e">
        <f t="shared" si="2"/>
        <v>#DIV/0!</v>
      </c>
      <c r="N27" s="38">
        <f>'WEEKLY COMPETITIVE REPORT'!N27</f>
        <v>0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>
        <f>'WEEKLY COMPETITIVE REPORT'!S27</f>
        <v>0</v>
      </c>
      <c r="T27" s="15">
        <f>'WEEKLY COMPETITIVE REPORT'!T27/X17</f>
        <v>0</v>
      </c>
      <c r="U27" s="15" t="e">
        <f t="shared" si="3"/>
        <v>#DIV/0!</v>
      </c>
      <c r="V27" s="26">
        <f>'WEEKLY COMPETITIVE REPORT'!V27/X4</f>
        <v>0</v>
      </c>
      <c r="W27" s="23">
        <f>'WEEKLY COMPETITIVE REPORT'!W27</f>
        <v>0</v>
      </c>
      <c r="X27" s="57">
        <f>'WEEKLY COMPETITIVE REPORT'!X27</f>
        <v>0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38">
        <f>'WEEKLY COMPETITIVE REPORT'!F28</f>
        <v>0</v>
      </c>
      <c r="G28" s="38">
        <f>'WEEKLY COMPETITIVE REPORT'!G28</f>
        <v>0</v>
      </c>
      <c r="H28" s="15">
        <f>'WEEKLY COMPETITIVE REPORT'!H28/X4</f>
        <v>0</v>
      </c>
      <c r="I28" s="15">
        <f>'WEEKLY COMPETITIVE REPORT'!I28/X17</f>
        <v>0</v>
      </c>
      <c r="J28" s="23">
        <f>'WEEKLY COMPETITIVE REPORT'!J28</f>
        <v>0</v>
      </c>
      <c r="K28" s="23">
        <f>'WEEKLY COMPETITIVE REPORT'!K28</f>
        <v>0</v>
      </c>
      <c r="L28" s="65">
        <f>'WEEKLY COMPETITIVE REPORT'!L28</f>
        <v>0</v>
      </c>
      <c r="M28" s="15" t="e">
        <f t="shared" si="2"/>
        <v>#DIV/0!</v>
      </c>
      <c r="N28" s="38">
        <f>'WEEKLY COMPETITIVE REPORT'!N28</f>
        <v>0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</v>
      </c>
      <c r="U28" s="15" t="e">
        <f t="shared" si="3"/>
        <v>#DIV/0!</v>
      </c>
      <c r="V28" s="26">
        <f>'WEEKLY COMPETITIVE REPORT'!V28/X4</f>
        <v>0</v>
      </c>
      <c r="W28" s="23">
        <f>'WEEKLY COMPETITIVE REPORT'!W28</f>
        <v>0</v>
      </c>
      <c r="X28" s="57">
        <f>'WEEKLY COMPETITIVE REPORT'!X28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38">
        <f>'WEEKLY COMPETITIVE REPORT'!F29</f>
        <v>0</v>
      </c>
      <c r="G29" s="38">
        <f>'WEEKLY COMPETITIVE REPORT'!G29</f>
        <v>0</v>
      </c>
      <c r="H29" s="15">
        <f>'WEEKLY COMPETITIVE REPORT'!H29/X4</f>
        <v>0</v>
      </c>
      <c r="I29" s="15">
        <f>'WEEKLY COMPETITIVE REPORT'!I29/X17</f>
        <v>0</v>
      </c>
      <c r="J29" s="23">
        <f>'WEEKLY COMPETITIVE REPORT'!J29</f>
        <v>0</v>
      </c>
      <c r="K29" s="23">
        <f>'WEEKLY COMPETITIVE REPORT'!K29</f>
        <v>0</v>
      </c>
      <c r="L29" s="65">
        <f>'WEEKLY COMPETITIVE REPORT'!L29</f>
        <v>0</v>
      </c>
      <c r="M29" s="15" t="e">
        <f t="shared" si="2"/>
        <v>#DIV/0!</v>
      </c>
      <c r="N29" s="38">
        <f>'WEEKLY COMPETITIVE REPORT'!N29</f>
        <v>0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0</v>
      </c>
      <c r="U29" s="15" t="e">
        <f t="shared" si="3"/>
        <v>#DIV/0!</v>
      </c>
      <c r="V29" s="26">
        <f>'WEEKLY COMPETITIVE REPORT'!V29/X4</f>
        <v>0</v>
      </c>
      <c r="W29" s="23">
        <f>'WEEKLY COMPETITIVE REPORT'!W29</f>
        <v>0</v>
      </c>
      <c r="X29" s="57">
        <f>'WEEKLY COMPETITIVE REPORT'!X29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2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3"/>
        <v>#DIV/0!</v>
      </c>
      <c r="V30" s="26">
        <f>'WEEKLY COMPETITIVE REPORT'!V30/X4</f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2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3"/>
        <v>#DIV/0!</v>
      </c>
      <c r="V31" s="26">
        <f>'WEEKLY COMPETITIVE REPORT'!V31/X4</f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2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3"/>
        <v>#DIV/0!</v>
      </c>
      <c r="V32" s="26">
        <f>'WEEKLY COMPETITIVE REPORT'!V32/X4</f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2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3"/>
        <v>#DIV/0!</v>
      </c>
      <c r="V33" s="26">
        <f>'WEEKLY COMPETITIVE REPORT'!V33/X4</f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103</v>
      </c>
      <c r="H34" s="33">
        <f>SUM(H14:H33)</f>
        <v>121598.06295399515</v>
      </c>
      <c r="I34" s="32">
        <f>SUM(I14:I33)</f>
        <v>127196.9804871101</v>
      </c>
      <c r="J34" s="32">
        <f>SUM(J14:J33)</f>
        <v>18402</v>
      </c>
      <c r="K34" s="32">
        <f>SUM(K14:K33)</f>
        <v>19215</v>
      </c>
      <c r="L34" s="65">
        <f>'WEEKLY COMPETITIVE REPORT'!L34</f>
        <v>-5.069329389656744</v>
      </c>
      <c r="M34" s="33">
        <f>H34/G34</f>
        <v>1180.5637179999528</v>
      </c>
      <c r="N34" s="41">
        <f>'WEEKLY COMPETITIVE REPORT'!N34</f>
        <v>98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3000629.5399515745</v>
      </c>
      <c r="W34" s="32">
        <f>SUM(W14:W33)</f>
        <v>0</v>
      </c>
      <c r="X34" s="36">
        <f>SUM(X14:X33)</f>
        <v>506801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 Cretnik</cp:lastModifiedBy>
  <cp:lastPrinted>2009-07-06T11:57:21Z</cp:lastPrinted>
  <dcterms:created xsi:type="dcterms:W3CDTF">1998-07-08T11:15:35Z</dcterms:created>
  <dcterms:modified xsi:type="dcterms:W3CDTF">2009-08-10T11:48:58Z</dcterms:modified>
  <cp:category/>
  <cp:version/>
  <cp:contentType/>
  <cp:contentStatus/>
</cp:coreProperties>
</file>