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12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<sst xmlns="http://schemas.openxmlformats.org/spreadsheetml/2006/main" count="214" uniqueCount="70">
  <si>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</si>
  <si>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</si>
  <si>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</si>
  <si>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</si>
  <si>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</si>
  <si>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</si>
  <si>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</si>
  <si>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</si>
  <si>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</si>
  <si>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</si>
  <si>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</si>
  <si>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</si>
  <si>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</si>
  <si>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</si>
  <si>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</si>
  <si>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</si>
  <si>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</si>
  <si>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</si>
  <si>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</si>
  <si>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</si>
  <si>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</si>
  <si>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</si>
  <si>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</si>
  <si>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</si>
  <si>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</si>
  <si>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</si>
  <si>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</si>
  <si>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</si>
  <si>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</si>
  <si>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</si>
  <si>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</si>
  <si>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</si>
  <si>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</si>
  <si>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</si>
  <si>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</si>
  <si>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</si>
  <si>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</si>
  <si>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</si>
  <si>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</si>
  <si>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</si>
  <si>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</si>
  <si>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</si>
  <si>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</si>
  <si>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</si>
  <si>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New</t>
  </si>
  <si>
    <t xml:space="preserve">Weekend </t>
  </si>
  <si>
    <t>FOX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</si>
  <si>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</si>
  <si>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</si>
  <si>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</si>
  <si>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</si>
  <si>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</si>
  <si>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</si>
  <si>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</si>
  <si>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HANGOVER</t>
  </si>
  <si>
    <t>DRAG ME TO HELL</t>
  </si>
  <si>
    <t>FIVIA</t>
  </si>
  <si>
    <t>ICE AGE 3: DAWN OF THE DINOSAURS</t>
  </si>
  <si>
    <t>BRUNO</t>
  </si>
  <si>
    <t>HARRY POTTER AND THE HALF BLOOD PRINCE</t>
  </si>
  <si>
    <t>THE LAST HOUSE ON THE LEFT</t>
  </si>
  <si>
    <t>TWO LOVERS</t>
  </si>
  <si>
    <t>THE PROPOSAL</t>
  </si>
  <si>
    <t>GHOSTS OF GIRLFRIENDS PAST</t>
  </si>
  <si>
    <t>KILL SHOT</t>
  </si>
  <si>
    <t>13 - Aug</t>
  </si>
  <si>
    <t xml:space="preserve">14 - Aug   </t>
  </si>
  <si>
    <t>16 - Aug</t>
  </si>
  <si>
    <t>19 - Aug</t>
  </si>
  <si>
    <t>G-FORCE</t>
  </si>
</sst>
</file>

<file path=xl/styles.xml><?xml version="1.0" encoding="utf-8"?>
<styleSheet xmlns="http://schemas.openxmlformats.org/spreadsheetml/2006/main">
  <numFmts count="5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* #,##0_-;\-* #,##0_-;_-* &quot;-&quot;_-;_-@_-"/>
    <numFmt numFmtId="186" formatCode="_-&quot;Kn&quot;\ * #,##0.00_-;\-&quot;Kn&quot;\ * #,##0.00_-;_-&quot;Kn&quot;\ * &quot;-&quot;??_-;_-@_-"/>
    <numFmt numFmtId="187" formatCode="_-* #,##0.00_-;\-* #,##0.00_-;_-* &quot;-&quot;??_-;_-@_-"/>
    <numFmt numFmtId="188" formatCode="#,##0\ &quot;HRK&quot;;\-#,##0\ &quot;HRK&quot;"/>
    <numFmt numFmtId="189" formatCode="#,##0\ &quot;HRK&quot;;[Red]\-#,##0\ &quot;HRK&quot;"/>
    <numFmt numFmtId="190" formatCode="#,##0.00\ &quot;HRK&quot;;\-#,##0.00\ &quot;HRK&quot;"/>
    <numFmt numFmtId="191" formatCode="#,##0.00\ &quot;HRK&quot;;[Red]\-#,##0.00\ &quot;HRK&quot;"/>
    <numFmt numFmtId="192" formatCode="_-* #,##0\ &quot;HRK&quot;_-;\-* #,##0\ &quot;HRK&quot;_-;_-* &quot;-&quot;\ &quot;HRK&quot;_-;_-@_-"/>
    <numFmt numFmtId="193" formatCode="_-* #,##0\ _H_R_K_-;\-* #,##0\ _H_R_K_-;_-* &quot;-&quot;\ _H_R_K_-;_-@_-"/>
    <numFmt numFmtId="194" formatCode="_-* #,##0.00\ &quot;HRK&quot;_-;\-* #,##0.00\ &quot;HRK&quot;_-;_-* &quot;-&quot;??\ &quot;HRK&quot;_-;_-@_-"/>
    <numFmt numFmtId="195" formatCode="_-* #,##0.00\ _H_R_K_-;\-* #,##0.00\ _H_R_K_-;_-* &quot;-&quot;??\ _H_R_K_-;_-@_-"/>
    <numFmt numFmtId="196" formatCode="dd/\ mmm/\ yy"/>
    <numFmt numFmtId="197" formatCode="_(* #,##0.00_);_(* \(#,##0.00\);_(* &quot;-&quot;_);_(@_)"/>
    <numFmt numFmtId="198" formatCode="_(* #,##0_);_(* \(#,##0\);_(* &quot;-&quot;_);_(@_)"/>
    <numFmt numFmtId="199" formatCode="&quot;True&quot;;&quot;True&quot;;&quot;False&quot;"/>
    <numFmt numFmtId="200" formatCode="&quot;On&quot;;&quot;On&quot;;&quot;Off&quot;"/>
    <numFmt numFmtId="201" formatCode="#,##0\ _S_I_T"/>
    <numFmt numFmtId="202" formatCode="_(* #,##0.00_);_(* \(#,##0.00\);_(* &quot;-&quot;??_);_(@_)"/>
    <numFmt numFmtId="203" formatCode="#.000;\-#.000"/>
    <numFmt numFmtId="204" formatCode="_-* #,##0\ _S_I_T_-;\-* #,##0\ _S_I_T_-;_-* &quot;-&quot;??\ _S_I_T_-;_-@_-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.00&quot;Sk&quot;_);[Red]\(#,##0.00&quot;Sk&quot;\)"/>
    <numFmt numFmtId="208" formatCode="#,##0&quot;Sk&quot;_);[Red]\(#,##0&quot;Sk&quot;\)"/>
    <numFmt numFmtId="209" formatCode="#,##0.00\ [$SIT-424];\-#,##0.00\ [$SIT-424]"/>
    <numFmt numFmtId="210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7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96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10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196" fontId="5" fillId="0" borderId="0" xfId="0" applyNumberFormat="1" applyFont="1" applyBorder="1" applyAlignment="1">
      <alignment horizontal="left"/>
    </xf>
    <xf numFmtId="3" fontId="6" fillId="0" borderId="13" xfId="0" applyNumberFormat="1" applyFont="1" applyFill="1" applyBorder="1" applyAlignment="1" quotePrefix="1">
      <alignment horizontal="right"/>
    </xf>
    <xf numFmtId="0" fontId="4" fillId="0" borderId="13" xfId="0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16" fontId="5" fillId="0" borderId="33" xfId="0" applyNumberFormat="1" applyFont="1" applyBorder="1" applyAlignment="1" quotePrefix="1">
      <alignment/>
    </xf>
    <xf numFmtId="3" fontId="6" fillId="0" borderId="35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W4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3" width="29.14062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11.7109375" style="29" hidden="1" customWidth="1"/>
    <col min="20" max="20" width="9.7109375" style="29" customWidth="1"/>
    <col min="21" max="21" width="11.7109375" style="0" customWidth="1"/>
    <col min="22" max="22" width="11.7109375" style="0" hidden="1" customWidth="1"/>
    <col min="23" max="23" width="9.71093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U1" s="1"/>
      <c r="V1" s="1"/>
      <c r="W1" s="1"/>
    </row>
    <row r="2" spans="1:23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U2" s="1"/>
      <c r="V2" s="1"/>
      <c r="W2" s="1"/>
    </row>
    <row r="3" spans="1:23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U3" s="1"/>
      <c r="V3" s="1"/>
      <c r="W3" s="1"/>
    </row>
    <row r="4" spans="1:23" s="2" customFormat="1" ht="11.25">
      <c r="A4" s="9"/>
      <c r="B4" s="9"/>
      <c r="C4" s="88" t="s">
        <v>1</v>
      </c>
      <c r="D4" s="7"/>
      <c r="E4" s="9"/>
      <c r="F4" s="20" t="s">
        <v>2</v>
      </c>
      <c r="G4" s="21"/>
      <c r="H4" s="21"/>
      <c r="I4" s="21"/>
      <c r="J4" s="94" t="s">
        <v>66</v>
      </c>
      <c r="K4" s="21"/>
      <c r="L4" s="93" t="s">
        <v>67</v>
      </c>
      <c r="M4" s="27"/>
      <c r="N4" s="9"/>
      <c r="O4" s="9"/>
      <c r="P4" s="9"/>
      <c r="Q4" s="9"/>
      <c r="R4" s="9"/>
      <c r="S4" s="30"/>
      <c r="T4" s="40"/>
      <c r="U4" s="61" t="s">
        <v>3</v>
      </c>
      <c r="V4" s="22" t="s">
        <v>0</v>
      </c>
      <c r="W4" s="73">
        <v>0.705</v>
      </c>
    </row>
    <row r="5" spans="1:23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92" t="s">
        <v>65</v>
      </c>
      <c r="K5" s="8"/>
      <c r="L5" s="103" t="s">
        <v>68</v>
      </c>
      <c r="M5" s="27"/>
      <c r="N5" s="9"/>
      <c r="O5" s="9"/>
      <c r="P5" s="9"/>
      <c r="Q5" s="9"/>
      <c r="R5" s="9"/>
      <c r="S5" s="30"/>
      <c r="T5" s="30"/>
      <c r="U5" s="72"/>
      <c r="V5" s="21"/>
      <c r="W5" s="71"/>
    </row>
    <row r="6" spans="1:23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30"/>
      <c r="T6" s="30"/>
      <c r="U6" s="44"/>
      <c r="V6" s="9"/>
      <c r="W6" s="45"/>
    </row>
    <row r="7" spans="1:23" s="2" customFormat="1" ht="12.75">
      <c r="A7" s="9"/>
      <c r="B7" s="9" t="s">
        <v>7</v>
      </c>
      <c r="C7" s="9" t="s">
        <v>27</v>
      </c>
      <c r="D7" s="9"/>
      <c r="E7" s="9"/>
      <c r="F7" s="9"/>
      <c r="G7" s="42" t="s">
        <v>45</v>
      </c>
      <c r="H7" s="9"/>
      <c r="I7" s="10" t="s">
        <v>6</v>
      </c>
      <c r="J7" s="42">
        <v>33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10" t="s">
        <v>6</v>
      </c>
      <c r="T7" s="10"/>
      <c r="U7" s="43"/>
      <c r="V7" s="10" t="s">
        <v>6</v>
      </c>
      <c r="W7" s="86"/>
    </row>
    <row r="8" spans="1:23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 t="s">
        <v>8</v>
      </c>
      <c r="T8" s="10"/>
      <c r="U8" s="43" t="s">
        <v>5</v>
      </c>
      <c r="V8" s="10" t="s">
        <v>8</v>
      </c>
      <c r="W8" s="86">
        <v>40042</v>
      </c>
    </row>
    <row r="9" spans="1:23" ht="12.75">
      <c r="A9" s="9"/>
      <c r="B9" s="11"/>
      <c r="C9" s="12" t="s">
        <v>29</v>
      </c>
      <c r="D9" s="9"/>
      <c r="E9" s="9"/>
      <c r="F9" s="9" t="s">
        <v>0</v>
      </c>
      <c r="G9" s="60" t="s">
        <v>49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 t="s">
        <v>10</v>
      </c>
      <c r="T9" s="10"/>
      <c r="U9" s="10"/>
      <c r="V9" s="10" t="s">
        <v>10</v>
      </c>
      <c r="W9" s="18"/>
    </row>
    <row r="10" spans="1:23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 t="s">
        <v>11</v>
      </c>
      <c r="T10" s="10"/>
      <c r="U10" s="10"/>
      <c r="V10" s="10" t="s">
        <v>11</v>
      </c>
      <c r="W10" s="10"/>
    </row>
    <row r="11" spans="1:23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31"/>
      <c r="T11" s="31"/>
      <c r="U11" s="10"/>
      <c r="V11" s="10"/>
      <c r="W11" s="10"/>
    </row>
    <row r="12" spans="1:23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9" t="s">
        <v>19</v>
      </c>
      <c r="T12" s="49" t="s">
        <v>39</v>
      </c>
      <c r="U12" s="48" t="s">
        <v>18</v>
      </c>
      <c r="V12" s="48" t="s">
        <v>19</v>
      </c>
      <c r="W12" s="50" t="s">
        <v>18</v>
      </c>
    </row>
    <row r="13" spans="1:23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23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5" t="s">
        <v>23</v>
      </c>
      <c r="T13" s="55" t="s">
        <v>40</v>
      </c>
      <c r="U13" s="54" t="s">
        <v>23</v>
      </c>
      <c r="V13" s="54" t="s">
        <v>24</v>
      </c>
      <c r="W13" s="56" t="s">
        <v>24</v>
      </c>
    </row>
    <row r="14" spans="1:23" ht="12.75">
      <c r="A14" s="74">
        <v>1</v>
      </c>
      <c r="B14" s="74" t="s">
        <v>44</v>
      </c>
      <c r="C14" s="4" t="s">
        <v>69</v>
      </c>
      <c r="D14" s="16" t="s">
        <v>51</v>
      </c>
      <c r="E14" s="16" t="s">
        <v>52</v>
      </c>
      <c r="F14" s="38">
        <v>1</v>
      </c>
      <c r="G14" s="38">
        <v>13</v>
      </c>
      <c r="H14" s="23">
        <v>22242</v>
      </c>
      <c r="I14" s="23"/>
      <c r="J14" s="102">
        <v>4120</v>
      </c>
      <c r="K14" s="102"/>
      <c r="L14" s="65"/>
      <c r="M14" s="15">
        <f aca="true" t="shared" si="0" ref="M14:M24">H14/G14</f>
        <v>1710.923076923077</v>
      </c>
      <c r="N14" s="75">
        <v>13</v>
      </c>
      <c r="O14" s="15"/>
      <c r="P14" s="15"/>
      <c r="Q14" s="15"/>
      <c r="R14" s="15"/>
      <c r="S14" s="76"/>
      <c r="T14" s="15">
        <f aca="true" t="shared" si="1" ref="T14:T24">O14/N14</f>
        <v>0</v>
      </c>
      <c r="U14" s="76">
        <v>31152</v>
      </c>
      <c r="V14" s="104"/>
      <c r="W14" s="77">
        <v>6284</v>
      </c>
    </row>
    <row r="15" spans="1:23" ht="12.75">
      <c r="A15" s="74">
        <v>2</v>
      </c>
      <c r="B15" s="74">
        <v>1</v>
      </c>
      <c r="C15" s="4" t="s">
        <v>62</v>
      </c>
      <c r="D15" s="16" t="s">
        <v>51</v>
      </c>
      <c r="E15" s="16" t="s">
        <v>52</v>
      </c>
      <c r="F15" s="38">
        <v>3</v>
      </c>
      <c r="G15" s="38">
        <v>8</v>
      </c>
      <c r="H15" s="15">
        <v>21650</v>
      </c>
      <c r="I15" s="15">
        <v>22903</v>
      </c>
      <c r="J15" s="15">
        <v>4836</v>
      </c>
      <c r="K15" s="15">
        <v>5109</v>
      </c>
      <c r="L15" s="65">
        <f aca="true" t="shared" si="2" ref="L15:L24">(H15/I15*100)-100</f>
        <v>-5.470899008863469</v>
      </c>
      <c r="M15" s="15">
        <f t="shared" si="0"/>
        <v>2706.25</v>
      </c>
      <c r="N15" s="39">
        <v>8</v>
      </c>
      <c r="O15" s="15"/>
      <c r="P15" s="15"/>
      <c r="Q15" s="15"/>
      <c r="R15" s="15"/>
      <c r="S15" s="78"/>
      <c r="T15" s="15">
        <f t="shared" si="1"/>
        <v>0</v>
      </c>
      <c r="U15" s="78">
        <v>137119</v>
      </c>
      <c r="V15" s="78"/>
      <c r="W15" s="79">
        <v>34199</v>
      </c>
    </row>
    <row r="16" spans="1:23" ht="12.75">
      <c r="A16" s="74">
        <v>3</v>
      </c>
      <c r="B16" s="74">
        <v>2</v>
      </c>
      <c r="C16" s="4" t="s">
        <v>57</v>
      </c>
      <c r="D16" s="16" t="s">
        <v>46</v>
      </c>
      <c r="E16" s="16" t="s">
        <v>41</v>
      </c>
      <c r="F16" s="38">
        <v>7</v>
      </c>
      <c r="G16" s="38">
        <v>21</v>
      </c>
      <c r="H16" s="25">
        <v>16345</v>
      </c>
      <c r="I16" s="25">
        <v>22593</v>
      </c>
      <c r="J16" s="25">
        <v>3511</v>
      </c>
      <c r="K16" s="25">
        <v>4485</v>
      </c>
      <c r="L16" s="65">
        <f t="shared" si="2"/>
        <v>-27.654583278006456</v>
      </c>
      <c r="M16" s="15">
        <f t="shared" si="0"/>
        <v>778.3333333333334</v>
      </c>
      <c r="N16" s="39">
        <v>21</v>
      </c>
      <c r="O16" s="15"/>
      <c r="P16" s="15"/>
      <c r="Q16" s="15"/>
      <c r="R16" s="15"/>
      <c r="S16" s="25"/>
      <c r="T16" s="15">
        <f t="shared" si="1"/>
        <v>0</v>
      </c>
      <c r="U16" s="78">
        <v>834875</v>
      </c>
      <c r="V16" s="80"/>
      <c r="W16" s="79">
        <v>179727</v>
      </c>
    </row>
    <row r="17" spans="1:23" ht="12.75">
      <c r="A17" s="74">
        <v>4</v>
      </c>
      <c r="B17" s="74">
        <v>3</v>
      </c>
      <c r="C17" s="4" t="s">
        <v>63</v>
      </c>
      <c r="D17" s="16" t="s">
        <v>47</v>
      </c>
      <c r="E17" s="16" t="s">
        <v>43</v>
      </c>
      <c r="F17" s="38">
        <v>2</v>
      </c>
      <c r="G17" s="38">
        <v>6</v>
      </c>
      <c r="H17" s="25">
        <v>11350</v>
      </c>
      <c r="I17" s="25">
        <v>11860</v>
      </c>
      <c r="J17" s="25">
        <v>2500</v>
      </c>
      <c r="K17" s="25">
        <v>2673</v>
      </c>
      <c r="L17" s="65">
        <f t="shared" si="2"/>
        <v>-4.300168634064079</v>
      </c>
      <c r="M17" s="15">
        <f t="shared" si="0"/>
        <v>1891.6666666666667</v>
      </c>
      <c r="N17" s="39">
        <v>6</v>
      </c>
      <c r="O17" s="15"/>
      <c r="P17" s="15"/>
      <c r="Q17" s="15"/>
      <c r="R17" s="15"/>
      <c r="S17" s="78"/>
      <c r="T17" s="15">
        <f t="shared" si="1"/>
        <v>0</v>
      </c>
      <c r="U17" s="78">
        <v>39473</v>
      </c>
      <c r="V17" s="80"/>
      <c r="W17" s="79">
        <v>9660</v>
      </c>
    </row>
    <row r="18" spans="1:23" ht="13.5" customHeight="1">
      <c r="A18" s="74">
        <v>5</v>
      </c>
      <c r="B18" s="74">
        <v>4</v>
      </c>
      <c r="C18" s="4" t="s">
        <v>59</v>
      </c>
      <c r="D18" s="16" t="s">
        <v>42</v>
      </c>
      <c r="E18" s="16" t="s">
        <v>43</v>
      </c>
      <c r="F18" s="38">
        <v>5</v>
      </c>
      <c r="G18" s="38">
        <v>10</v>
      </c>
      <c r="H18" s="25">
        <v>6060</v>
      </c>
      <c r="I18" s="25">
        <v>8683</v>
      </c>
      <c r="J18" s="15">
        <v>1295</v>
      </c>
      <c r="K18" s="15">
        <v>1897</v>
      </c>
      <c r="L18" s="65">
        <f t="shared" si="2"/>
        <v>-30.20845329955084</v>
      </c>
      <c r="M18" s="15">
        <f t="shared" si="0"/>
        <v>606</v>
      </c>
      <c r="N18" s="75">
        <v>10</v>
      </c>
      <c r="O18" s="90"/>
      <c r="P18" s="90"/>
      <c r="Q18" s="90"/>
      <c r="R18" s="90"/>
      <c r="S18" s="78"/>
      <c r="T18" s="15">
        <f t="shared" si="1"/>
        <v>0</v>
      </c>
      <c r="U18" s="78">
        <v>214595</v>
      </c>
      <c r="V18" s="69"/>
      <c r="W18" s="79">
        <v>55478</v>
      </c>
    </row>
    <row r="19" spans="1:23" ht="12.75">
      <c r="A19" s="74">
        <v>6</v>
      </c>
      <c r="B19" s="74">
        <v>5</v>
      </c>
      <c r="C19" s="4" t="s">
        <v>58</v>
      </c>
      <c r="D19" s="16" t="s">
        <v>47</v>
      </c>
      <c r="E19" s="16" t="s">
        <v>43</v>
      </c>
      <c r="F19" s="38">
        <v>6</v>
      </c>
      <c r="G19" s="38">
        <v>10</v>
      </c>
      <c r="H19" s="25">
        <v>5660</v>
      </c>
      <c r="I19" s="25">
        <v>8047</v>
      </c>
      <c r="J19" s="15">
        <v>1222</v>
      </c>
      <c r="K19" s="15">
        <v>1747</v>
      </c>
      <c r="L19" s="65">
        <f t="shared" si="2"/>
        <v>-29.663228532372315</v>
      </c>
      <c r="M19" s="15">
        <f t="shared" si="0"/>
        <v>566</v>
      </c>
      <c r="N19" s="75">
        <v>10</v>
      </c>
      <c r="O19" s="15"/>
      <c r="P19" s="15"/>
      <c r="Q19" s="15"/>
      <c r="R19" s="15"/>
      <c r="S19" s="78"/>
      <c r="T19" s="15">
        <f t="shared" si="1"/>
        <v>0</v>
      </c>
      <c r="U19" s="78">
        <v>249708</v>
      </c>
      <c r="V19" s="80"/>
      <c r="W19" s="79">
        <v>65213</v>
      </c>
    </row>
    <row r="20" spans="1:23" ht="12.75">
      <c r="A20" s="74">
        <v>7</v>
      </c>
      <c r="B20" s="74">
        <v>7</v>
      </c>
      <c r="C20" s="4" t="s">
        <v>60</v>
      </c>
      <c r="D20" s="16" t="s">
        <v>53</v>
      </c>
      <c r="E20" s="16" t="s">
        <v>35</v>
      </c>
      <c r="F20" s="38">
        <v>4</v>
      </c>
      <c r="G20" s="38">
        <v>7</v>
      </c>
      <c r="H20" s="25">
        <v>3241</v>
      </c>
      <c r="I20" s="25">
        <v>2994</v>
      </c>
      <c r="J20" s="25">
        <v>791</v>
      </c>
      <c r="K20" s="25">
        <v>663</v>
      </c>
      <c r="L20" s="65">
        <f t="shared" si="2"/>
        <v>8.249832999332</v>
      </c>
      <c r="M20" s="15">
        <f t="shared" si="0"/>
        <v>463</v>
      </c>
      <c r="N20" s="75">
        <v>7</v>
      </c>
      <c r="O20" s="90"/>
      <c r="P20" s="90"/>
      <c r="Q20" s="15"/>
      <c r="R20" s="15"/>
      <c r="S20" s="78"/>
      <c r="T20" s="15">
        <f t="shared" si="1"/>
        <v>0</v>
      </c>
      <c r="U20" s="78">
        <v>29736</v>
      </c>
      <c r="V20" s="80"/>
      <c r="W20" s="79">
        <v>7731</v>
      </c>
    </row>
    <row r="21" spans="1:23" ht="12.75">
      <c r="A21" s="74">
        <v>8</v>
      </c>
      <c r="B21" s="74">
        <v>6</v>
      </c>
      <c r="C21" s="4" t="s">
        <v>54</v>
      </c>
      <c r="D21" s="16" t="s">
        <v>42</v>
      </c>
      <c r="E21" s="16" t="s">
        <v>43</v>
      </c>
      <c r="F21" s="38">
        <v>10</v>
      </c>
      <c r="G21" s="38">
        <v>6</v>
      </c>
      <c r="H21" s="15">
        <v>2854</v>
      </c>
      <c r="I21" s="15">
        <v>3304</v>
      </c>
      <c r="J21" s="15">
        <v>617</v>
      </c>
      <c r="K21" s="15">
        <v>733</v>
      </c>
      <c r="L21" s="65">
        <f t="shared" si="2"/>
        <v>-13.619854721549643</v>
      </c>
      <c r="M21" s="15">
        <f t="shared" si="0"/>
        <v>475.6666666666667</v>
      </c>
      <c r="N21" s="75">
        <v>6</v>
      </c>
      <c r="O21" s="15"/>
      <c r="P21" s="15"/>
      <c r="Q21" s="15"/>
      <c r="R21" s="15"/>
      <c r="S21" s="78"/>
      <c r="T21" s="15">
        <f t="shared" si="1"/>
        <v>0</v>
      </c>
      <c r="U21" s="78">
        <v>225706</v>
      </c>
      <c r="V21" s="80"/>
      <c r="W21" s="79">
        <v>55779</v>
      </c>
    </row>
    <row r="22" spans="1:23" ht="12.75">
      <c r="A22" s="74">
        <v>9</v>
      </c>
      <c r="B22" s="74">
        <v>8</v>
      </c>
      <c r="C22" s="4" t="s">
        <v>55</v>
      </c>
      <c r="D22" s="16" t="s">
        <v>47</v>
      </c>
      <c r="E22" s="16" t="s">
        <v>56</v>
      </c>
      <c r="F22" s="38">
        <v>8</v>
      </c>
      <c r="G22" s="38">
        <v>4</v>
      </c>
      <c r="H22" s="15">
        <v>1398</v>
      </c>
      <c r="I22" s="15">
        <v>1586</v>
      </c>
      <c r="J22" s="15">
        <v>301</v>
      </c>
      <c r="K22" s="15">
        <v>358</v>
      </c>
      <c r="L22" s="65">
        <f t="shared" si="2"/>
        <v>-11.853720050441368</v>
      </c>
      <c r="M22" s="15">
        <f t="shared" si="0"/>
        <v>349.5</v>
      </c>
      <c r="N22" s="75">
        <v>4</v>
      </c>
      <c r="O22" s="15"/>
      <c r="P22" s="15"/>
      <c r="Q22" s="15"/>
      <c r="R22" s="15"/>
      <c r="S22" s="78"/>
      <c r="T22" s="15">
        <f t="shared" si="1"/>
        <v>0</v>
      </c>
      <c r="U22" s="78">
        <v>46732</v>
      </c>
      <c r="V22" s="80"/>
      <c r="W22" s="79">
        <v>11528</v>
      </c>
    </row>
    <row r="23" spans="1:23" ht="12.75">
      <c r="A23" s="74">
        <v>10</v>
      </c>
      <c r="B23" s="74">
        <v>9</v>
      </c>
      <c r="C23" s="4" t="s">
        <v>61</v>
      </c>
      <c r="D23" s="16" t="s">
        <v>47</v>
      </c>
      <c r="E23" s="16" t="s">
        <v>48</v>
      </c>
      <c r="F23" s="38">
        <v>4</v>
      </c>
      <c r="G23" s="38">
        <v>2</v>
      </c>
      <c r="H23" s="15">
        <v>607</v>
      </c>
      <c r="I23" s="15">
        <v>1007</v>
      </c>
      <c r="J23" s="91">
        <v>91</v>
      </c>
      <c r="K23" s="91">
        <v>211</v>
      </c>
      <c r="L23" s="65">
        <f t="shared" si="2"/>
        <v>-39.7219463753724</v>
      </c>
      <c r="M23" s="15">
        <f t="shared" si="0"/>
        <v>303.5</v>
      </c>
      <c r="N23" s="75">
        <v>2</v>
      </c>
      <c r="O23" s="15"/>
      <c r="P23" s="15"/>
      <c r="Q23" s="15"/>
      <c r="R23" s="15"/>
      <c r="S23" s="78"/>
      <c r="T23" s="15">
        <f t="shared" si="1"/>
        <v>0</v>
      </c>
      <c r="U23" s="78">
        <v>10746</v>
      </c>
      <c r="V23" s="80"/>
      <c r="W23" s="79">
        <v>2558</v>
      </c>
    </row>
    <row r="24" spans="1:23" ht="12.75">
      <c r="A24" s="74">
        <v>11</v>
      </c>
      <c r="B24" s="74">
        <v>10</v>
      </c>
      <c r="C24" s="4" t="s">
        <v>64</v>
      </c>
      <c r="D24" s="16" t="s">
        <v>47</v>
      </c>
      <c r="E24" s="16" t="s">
        <v>48</v>
      </c>
      <c r="F24" s="38">
        <v>2</v>
      </c>
      <c r="G24" s="38">
        <v>1</v>
      </c>
      <c r="H24" s="25">
        <v>497</v>
      </c>
      <c r="I24" s="25">
        <v>886</v>
      </c>
      <c r="J24" s="99">
        <v>100</v>
      </c>
      <c r="K24" s="99">
        <v>181</v>
      </c>
      <c r="L24" s="65">
        <f t="shared" si="2"/>
        <v>-43.90519187358917</v>
      </c>
      <c r="M24" s="15">
        <f t="shared" si="0"/>
        <v>497</v>
      </c>
      <c r="N24" s="38">
        <v>1</v>
      </c>
      <c r="O24" s="98"/>
      <c r="P24" s="98"/>
      <c r="Q24" s="23"/>
      <c r="R24" s="23"/>
      <c r="S24" s="78"/>
      <c r="T24" s="15">
        <f t="shared" si="1"/>
        <v>0</v>
      </c>
      <c r="U24" s="78">
        <v>2707</v>
      </c>
      <c r="V24" s="26"/>
      <c r="W24" s="79">
        <v>576</v>
      </c>
    </row>
    <row r="25" spans="1:23" ht="12.75" customHeight="1">
      <c r="A25" s="74">
        <v>12</v>
      </c>
      <c r="B25" s="74"/>
      <c r="C25" s="4"/>
      <c r="D25" s="16"/>
      <c r="E25" s="16"/>
      <c r="F25" s="38"/>
      <c r="G25" s="38"/>
      <c r="H25" s="25"/>
      <c r="I25" s="25"/>
      <c r="J25" s="23"/>
      <c r="K25" s="23"/>
      <c r="L25" s="65"/>
      <c r="M25" s="15"/>
      <c r="N25" s="75"/>
      <c r="O25" s="15"/>
      <c r="P25" s="15"/>
      <c r="Q25" s="15"/>
      <c r="R25" s="15"/>
      <c r="S25" s="95"/>
      <c r="T25" s="15"/>
      <c r="U25" s="78"/>
      <c r="V25" s="89"/>
      <c r="W25" s="79"/>
    </row>
    <row r="26" spans="1:23" ht="12.75" customHeight="1">
      <c r="A26" s="74">
        <v>13</v>
      </c>
      <c r="B26" s="74"/>
      <c r="C26" s="4"/>
      <c r="D26" s="16"/>
      <c r="E26" s="16"/>
      <c r="F26" s="38"/>
      <c r="G26" s="38"/>
      <c r="H26" s="25"/>
      <c r="I26" s="25"/>
      <c r="J26" s="25"/>
      <c r="K26" s="25"/>
      <c r="L26" s="65"/>
      <c r="M26" s="15"/>
      <c r="N26" s="75"/>
      <c r="O26" s="15"/>
      <c r="P26" s="15"/>
      <c r="Q26" s="15"/>
      <c r="R26" s="15"/>
      <c r="S26" s="78"/>
      <c r="T26" s="15"/>
      <c r="U26" s="78"/>
      <c r="V26" s="80"/>
      <c r="W26" s="79"/>
    </row>
    <row r="27" spans="1:23" ht="12.75">
      <c r="A27" s="74">
        <v>14</v>
      </c>
      <c r="B27" s="74"/>
      <c r="C27" s="4"/>
      <c r="D27" s="16"/>
      <c r="E27" s="16"/>
      <c r="F27" s="38"/>
      <c r="G27" s="38"/>
      <c r="H27" s="15"/>
      <c r="I27" s="15"/>
      <c r="J27" s="91"/>
      <c r="K27" s="91"/>
      <c r="L27" s="65"/>
      <c r="M27" s="15"/>
      <c r="N27" s="75"/>
      <c r="O27" s="15"/>
      <c r="P27" s="15"/>
      <c r="Q27" s="15"/>
      <c r="R27" s="15"/>
      <c r="S27" s="78"/>
      <c r="T27" s="15"/>
      <c r="U27" s="78"/>
      <c r="V27" s="80"/>
      <c r="W27" s="79"/>
    </row>
    <row r="28" spans="1:23" ht="12.75">
      <c r="A28" s="74">
        <v>15</v>
      </c>
      <c r="B28" s="74"/>
      <c r="C28" s="4"/>
      <c r="D28" s="16"/>
      <c r="E28" s="16"/>
      <c r="F28" s="38"/>
      <c r="G28" s="38"/>
      <c r="H28" s="25"/>
      <c r="I28" s="25"/>
      <c r="J28" s="25"/>
      <c r="K28" s="25"/>
      <c r="L28" s="65"/>
      <c r="M28" s="15"/>
      <c r="N28" s="39"/>
      <c r="O28" s="15"/>
      <c r="P28" s="15"/>
      <c r="Q28" s="15"/>
      <c r="R28" s="15"/>
      <c r="S28" s="78"/>
      <c r="T28" s="15"/>
      <c r="U28" s="78"/>
      <c r="V28" s="95"/>
      <c r="W28" s="79"/>
    </row>
    <row r="29" spans="1:23" ht="12.75">
      <c r="A29" s="74">
        <v>16</v>
      </c>
      <c r="B29" s="74"/>
      <c r="C29" s="4"/>
      <c r="D29" s="16"/>
      <c r="E29" s="16"/>
      <c r="F29" s="38"/>
      <c r="G29" s="38"/>
      <c r="H29" s="15"/>
      <c r="I29" s="15"/>
      <c r="J29" s="87"/>
      <c r="K29" s="87"/>
      <c r="L29" s="65"/>
      <c r="M29" s="15"/>
      <c r="N29" s="39"/>
      <c r="O29" s="90"/>
      <c r="P29" s="90"/>
      <c r="Q29" s="15"/>
      <c r="R29" s="15"/>
      <c r="S29" s="78"/>
      <c r="T29" s="15"/>
      <c r="U29" s="78"/>
      <c r="V29" s="80"/>
      <c r="W29" s="79"/>
    </row>
    <row r="30" spans="1:23" ht="12.75">
      <c r="A30" s="74">
        <v>17</v>
      </c>
      <c r="B30" s="74"/>
      <c r="C30" s="4"/>
      <c r="D30" s="16"/>
      <c r="E30" s="16"/>
      <c r="F30" s="38"/>
      <c r="G30" s="38"/>
      <c r="H30" s="25"/>
      <c r="I30" s="25"/>
      <c r="J30" s="78"/>
      <c r="K30" s="78"/>
      <c r="L30" s="65"/>
      <c r="M30" s="15"/>
      <c r="N30" s="75"/>
      <c r="O30" s="90"/>
      <c r="P30" s="15"/>
      <c r="Q30" s="90"/>
      <c r="R30" s="15"/>
      <c r="S30" s="78"/>
      <c r="T30" s="15"/>
      <c r="U30" s="78"/>
      <c r="V30" s="78"/>
      <c r="W30" s="79"/>
    </row>
    <row r="31" spans="1:23" ht="12.75">
      <c r="A31" s="74">
        <v>18</v>
      </c>
      <c r="B31" s="74"/>
      <c r="C31" s="4"/>
      <c r="D31" s="16"/>
      <c r="E31" s="16"/>
      <c r="F31" s="38"/>
      <c r="G31" s="38"/>
      <c r="H31" s="15"/>
      <c r="I31" s="15"/>
      <c r="J31" s="15"/>
      <c r="K31" s="15"/>
      <c r="L31" s="65"/>
      <c r="M31" s="15"/>
      <c r="N31" s="75"/>
      <c r="O31" s="15"/>
      <c r="P31" s="15"/>
      <c r="Q31" s="15"/>
      <c r="R31" s="15"/>
      <c r="S31" s="81"/>
      <c r="T31" s="15"/>
      <c r="U31" s="78"/>
      <c r="V31" s="25"/>
      <c r="W31" s="79"/>
    </row>
    <row r="32" spans="1:23" ht="12.75">
      <c r="A32" s="74">
        <v>19</v>
      </c>
      <c r="B32" s="74"/>
      <c r="C32" s="4"/>
      <c r="D32" s="16"/>
      <c r="E32" s="16"/>
      <c r="F32" s="38"/>
      <c r="G32" s="38"/>
      <c r="H32" s="25"/>
      <c r="I32" s="25"/>
      <c r="J32" s="15"/>
      <c r="K32" s="15"/>
      <c r="L32" s="65"/>
      <c r="M32" s="15"/>
      <c r="N32" s="75"/>
      <c r="O32" s="15"/>
      <c r="P32" s="15"/>
      <c r="Q32" s="15"/>
      <c r="R32" s="15"/>
      <c r="S32" s="81"/>
      <c r="T32" s="15"/>
      <c r="U32" s="78"/>
      <c r="V32" s="78"/>
      <c r="W32" s="79"/>
    </row>
    <row r="33" spans="1:23" ht="13.5" thickBot="1">
      <c r="A33" s="51">
        <v>20</v>
      </c>
      <c r="B33" s="74"/>
      <c r="C33" s="4"/>
      <c r="D33" s="16"/>
      <c r="E33" s="16"/>
      <c r="F33" s="38"/>
      <c r="G33" s="38"/>
      <c r="H33" s="15"/>
      <c r="I33" s="15"/>
      <c r="J33" s="87"/>
      <c r="K33" s="87"/>
      <c r="L33" s="65"/>
      <c r="M33" s="15"/>
      <c r="N33" s="96"/>
      <c r="O33" s="100"/>
      <c r="P33" s="100"/>
      <c r="Q33" s="97"/>
      <c r="R33" s="97"/>
      <c r="S33" s="85"/>
      <c r="T33" s="15"/>
      <c r="U33" s="78"/>
      <c r="V33" s="101"/>
      <c r="W33" s="79"/>
    </row>
    <row r="34" spans="1:23" s="37" customFormat="1" ht="12.75" thickBot="1">
      <c r="A34" s="34"/>
      <c r="B34" s="35"/>
      <c r="C34" s="41" t="s">
        <v>36</v>
      </c>
      <c r="D34" s="35"/>
      <c r="E34" s="35"/>
      <c r="F34" s="35"/>
      <c r="G34" s="35">
        <f>SUM(G14:G33)</f>
        <v>88</v>
      </c>
      <c r="H34" s="32">
        <f>SUM(H14:H33)</f>
        <v>91904</v>
      </c>
      <c r="I34" s="32">
        <v>85374</v>
      </c>
      <c r="J34" s="32">
        <f>SUM(J14:J33)</f>
        <v>19384</v>
      </c>
      <c r="K34" s="32">
        <v>18402</v>
      </c>
      <c r="L34" s="70">
        <f>(H34/I34*100)-100</f>
        <v>7.648698667041501</v>
      </c>
      <c r="M34" s="33">
        <f>H34/G34</f>
        <v>1044.3636363636363</v>
      </c>
      <c r="N34" s="35">
        <f>SUM(N14:N33)</f>
        <v>88</v>
      </c>
      <c r="O34" s="32">
        <f>SUM(O14:O33)</f>
        <v>0</v>
      </c>
      <c r="P34" s="32"/>
      <c r="Q34" s="32">
        <f>SUM(Q14:Q33)</f>
        <v>0</v>
      </c>
      <c r="R34" s="32"/>
      <c r="S34" s="82">
        <f>SUM(S14:S33)</f>
        <v>0</v>
      </c>
      <c r="T34" s="33">
        <f>O34/N34</f>
        <v>0</v>
      </c>
      <c r="U34" s="84">
        <f>SUM(U14:U33)</f>
        <v>1822549</v>
      </c>
      <c r="V34" s="83">
        <f>SUM(V14:V33)</f>
        <v>0</v>
      </c>
      <c r="W34" s="36">
        <f>SUM(W14:W33)</f>
        <v>428733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7" t="str">
        <f>'WEEKLY COMPETITIVE REPORT'!J4</f>
        <v>14 - Aug   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REPORT'!W4</f>
        <v>0.705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8" t="str">
        <f>'WEEKLY COMPETITIVE REPORT'!J5</f>
        <v>13 - Aug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REPORT'!G7</f>
        <v>Weekend </v>
      </c>
      <c r="H7" s="9"/>
      <c r="I7" s="10" t="s">
        <v>6</v>
      </c>
      <c r="J7" s="42">
        <f>'WEEKLY COMPETITIVE REPORT'!J7</f>
        <v>33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REPORT'!W8</f>
        <v>40042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50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G-FORCE</v>
      </c>
      <c r="D14" s="4" t="str">
        <f>'WEEKLY COMPETITIVE REPORT'!D14</f>
        <v>WDI</v>
      </c>
      <c r="E14" s="4" t="str">
        <f>'WEEKLY COMPETITIVE REPORT'!E14</f>
        <v>CENEX</v>
      </c>
      <c r="F14" s="38">
        <f>'WEEKLY COMPETITIVE REPORT'!F14</f>
        <v>1</v>
      </c>
      <c r="G14" s="38">
        <f>'WEEKLY COMPETITIVE REPORT'!G14</f>
        <v>13</v>
      </c>
      <c r="H14" s="15">
        <f>'WEEKLY COMPETITIVE REPORT'!H14/X4</f>
        <v>31548.936170212768</v>
      </c>
      <c r="I14" s="15">
        <f>'WEEKLY COMPETITIVE REPORT'!I14/X4</f>
        <v>0</v>
      </c>
      <c r="J14" s="23">
        <f>'WEEKLY COMPETITIVE REPORT'!J14</f>
        <v>4120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2426.8412438625205</v>
      </c>
      <c r="N14" s="38">
        <f>'WEEKLY COMPETITIVE REPORT'!N14</f>
        <v>13</v>
      </c>
      <c r="O14" s="15">
        <f>'WEEKLY COMPETITIVE REPORT'!O14/X4</f>
        <v>0</v>
      </c>
      <c r="P14" s="15">
        <f>'WEEKLY COMPETITIVE REPORT'!P14/X4</f>
        <v>0</v>
      </c>
      <c r="Q14" s="23">
        <f>'WEEKLY COMPETITIVE REPORT'!Q14</f>
        <v>0</v>
      </c>
      <c r="R14" s="23">
        <f>'WEEKLY COMPETITIVE REPORT'!R14</f>
        <v>0</v>
      </c>
      <c r="S14" s="65" t="e">
        <f>'WEEKLY COMPETITIVE REPORT'!#REF!</f>
        <v>#REF!</v>
      </c>
      <c r="T14" s="15">
        <f>'WEEKLY COMPETITIVE REPORT'!S14/X4</f>
        <v>0</v>
      </c>
      <c r="U14" s="15">
        <f aca="true" t="shared" si="1" ref="U14:U20">O14/N14</f>
        <v>0</v>
      </c>
      <c r="V14" s="26">
        <f>'WEEKLY COMPETITIVE REPORT'!U14/X4</f>
        <v>44187.234042553195</v>
      </c>
      <c r="W14" s="23">
        <f>'WEEKLY COMPETITIVE REPORT'!V14</f>
        <v>0</v>
      </c>
      <c r="X14" s="57">
        <f>'WEEKLY COMPETITIVE REPORT'!W14</f>
        <v>6284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THE PROPOSAL</v>
      </c>
      <c r="D15" s="4" t="str">
        <f>'WEEKLY COMPETITIVE REPORT'!D15</f>
        <v>WDI</v>
      </c>
      <c r="E15" s="4" t="str">
        <f>'WEEKLY COMPETITIVE REPORT'!E15</f>
        <v>CENEX</v>
      </c>
      <c r="F15" s="38">
        <f>'WEEKLY COMPETITIVE REPORT'!F15</f>
        <v>3</v>
      </c>
      <c r="G15" s="38">
        <f>'WEEKLY COMPETITIVE REPORT'!G15</f>
        <v>8</v>
      </c>
      <c r="H15" s="15">
        <f>'WEEKLY COMPETITIVE REPORT'!H15/X4</f>
        <v>30709.21985815603</v>
      </c>
      <c r="I15" s="15">
        <f>'WEEKLY COMPETITIVE REPORT'!I15/X4</f>
        <v>32486.52482269504</v>
      </c>
      <c r="J15" s="23">
        <f>'WEEKLY COMPETITIVE REPORT'!J15</f>
        <v>4836</v>
      </c>
      <c r="K15" s="23">
        <f>'WEEKLY COMPETITIVE REPORT'!K15</f>
        <v>5109</v>
      </c>
      <c r="L15" s="65">
        <f>'WEEKLY COMPETITIVE REPORT'!L15</f>
        <v>-5.470899008863469</v>
      </c>
      <c r="M15" s="15">
        <f t="shared" si="0"/>
        <v>3838.6524822695037</v>
      </c>
      <c r="N15" s="38">
        <f>'WEEKLY COMPETITIVE REPORT'!N15</f>
        <v>8</v>
      </c>
      <c r="O15" s="15">
        <f>'WEEKLY COMPETITIVE REPORT'!O15/X4</f>
        <v>0</v>
      </c>
      <c r="P15" s="15">
        <f>'WEEKLY COMPETITIVE REPORT'!P15/X4</f>
        <v>0</v>
      </c>
      <c r="Q15" s="23">
        <f>'WEEKLY COMPETITIVE REPORT'!Q15</f>
        <v>0</v>
      </c>
      <c r="R15" s="23">
        <f>'WEEKLY COMPETITIVE REPORT'!R15</f>
        <v>0</v>
      </c>
      <c r="S15" s="65" t="e">
        <f>'WEEKLY COMPETITIVE REPORT'!#REF!</f>
        <v>#REF!</v>
      </c>
      <c r="T15" s="15">
        <f>'WEEKLY COMPETITIVE REPORT'!S15/X4</f>
        <v>0</v>
      </c>
      <c r="U15" s="15">
        <f t="shared" si="1"/>
        <v>0</v>
      </c>
      <c r="V15" s="26">
        <f>'WEEKLY COMPETITIVE REPORT'!U15/X4</f>
        <v>194495.03546099292</v>
      </c>
      <c r="W15" s="23">
        <f>'WEEKLY COMPETITIVE REPORT'!V15</f>
        <v>0</v>
      </c>
      <c r="X15" s="57">
        <f>'WEEKLY COMPETITIVE REPORT'!W15</f>
        <v>34199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ICE AGE 3: DAWN OF THE DINOSAURS</v>
      </c>
      <c r="D16" s="4" t="str">
        <f>'WEEKLY COMPETITIVE REPORT'!D16</f>
        <v>FOX</v>
      </c>
      <c r="E16" s="4" t="str">
        <f>'WEEKLY COMPETITIVE REPORT'!E16</f>
        <v>CF</v>
      </c>
      <c r="F16" s="38">
        <f>'WEEKLY COMPETITIVE REPORT'!F16</f>
        <v>7</v>
      </c>
      <c r="G16" s="38">
        <f>'WEEKLY COMPETITIVE REPORT'!G16</f>
        <v>21</v>
      </c>
      <c r="H16" s="15">
        <f>'WEEKLY COMPETITIVE REPORT'!H16/X4</f>
        <v>23184.397163120568</v>
      </c>
      <c r="I16" s="15">
        <f>'WEEKLY COMPETITIVE REPORT'!I16/X4</f>
        <v>32046.8085106383</v>
      </c>
      <c r="J16" s="23">
        <f>'WEEKLY COMPETITIVE REPORT'!J16</f>
        <v>3511</v>
      </c>
      <c r="K16" s="23">
        <f>'WEEKLY COMPETITIVE REPORT'!K16</f>
        <v>4485</v>
      </c>
      <c r="L16" s="65">
        <f>'WEEKLY COMPETITIVE REPORT'!L16</f>
        <v>-27.654583278006456</v>
      </c>
      <c r="M16" s="15">
        <f t="shared" si="0"/>
        <v>1104.0189125295508</v>
      </c>
      <c r="N16" s="38">
        <f>'WEEKLY COMPETITIVE REPORT'!N16</f>
        <v>21</v>
      </c>
      <c r="O16" s="15">
        <f>'WEEKLY COMPETITIVE REPORT'!O16/X4</f>
        <v>0</v>
      </c>
      <c r="P16" s="15">
        <f>'WEEKLY COMPETITIVE REPORT'!P16/X4</f>
        <v>0</v>
      </c>
      <c r="Q16" s="23">
        <f>'WEEKLY COMPETITIVE REPORT'!Q16</f>
        <v>0</v>
      </c>
      <c r="R16" s="23">
        <f>'WEEKLY COMPETITIVE REPORT'!R16</f>
        <v>0</v>
      </c>
      <c r="S16" s="65" t="e">
        <f>'WEEKLY COMPETITIVE REPORT'!#REF!</f>
        <v>#REF!</v>
      </c>
      <c r="T16" s="15">
        <f>'WEEKLY COMPETITIVE REPORT'!S16/X4</f>
        <v>0</v>
      </c>
      <c r="U16" s="15">
        <f t="shared" si="1"/>
        <v>0</v>
      </c>
      <c r="V16" s="26">
        <f>'WEEKLY COMPETITIVE REPORT'!U16/X4</f>
        <v>1184219.8581560284</v>
      </c>
      <c r="W16" s="23">
        <f>'WEEKLY COMPETITIVE REPORT'!V16</f>
        <v>0</v>
      </c>
      <c r="X16" s="57">
        <f>'WEEKLY COMPETITIVE REPORT'!W16</f>
        <v>179727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GHOSTS OF GIRLFRIENDS PAST</v>
      </c>
      <c r="D17" s="4" t="str">
        <f>'WEEKLY COMPETITIVE REPORT'!D17</f>
        <v>INDEP</v>
      </c>
      <c r="E17" s="4" t="str">
        <f>'WEEKLY COMPETITIVE REPORT'!E17</f>
        <v>Blitz</v>
      </c>
      <c r="F17" s="38">
        <f>'WEEKLY COMPETITIVE REPORT'!F17</f>
        <v>2</v>
      </c>
      <c r="G17" s="38">
        <f>'WEEKLY COMPETITIVE REPORT'!G17</f>
        <v>6</v>
      </c>
      <c r="H17" s="15">
        <f>'WEEKLY COMPETITIVE REPORT'!H17/X4</f>
        <v>16099.290780141844</v>
      </c>
      <c r="I17" s="15">
        <f>'WEEKLY COMPETITIVE REPORT'!I17/X4</f>
        <v>16822.695035460994</v>
      </c>
      <c r="J17" s="23">
        <f>'WEEKLY COMPETITIVE REPORT'!J17</f>
        <v>2500</v>
      </c>
      <c r="K17" s="23">
        <f>'WEEKLY COMPETITIVE REPORT'!K17</f>
        <v>2673</v>
      </c>
      <c r="L17" s="65">
        <f>'WEEKLY COMPETITIVE REPORT'!L17</f>
        <v>-4.300168634064079</v>
      </c>
      <c r="M17" s="15">
        <f t="shared" si="0"/>
        <v>2683.2151300236405</v>
      </c>
      <c r="N17" s="38">
        <f>'WEEKLY COMPETITIVE REPORT'!N17</f>
        <v>6</v>
      </c>
      <c r="O17" s="15">
        <f>'WEEKLY COMPETITIVE REPORT'!O17/X4</f>
        <v>0</v>
      </c>
      <c r="P17" s="15">
        <f>'WEEKLY COMPETITIVE REPORT'!P17/X4</f>
        <v>0</v>
      </c>
      <c r="Q17" s="23">
        <f>'WEEKLY COMPETITIVE REPORT'!Q17</f>
        <v>0</v>
      </c>
      <c r="R17" s="23">
        <f>'WEEKLY COMPETITIVE REPORT'!R17</f>
        <v>0</v>
      </c>
      <c r="S17" s="65" t="e">
        <f>'WEEKLY COMPETITIVE REPORT'!#REF!</f>
        <v>#REF!</v>
      </c>
      <c r="T17" s="15">
        <f>'WEEKLY COMPETITIVE REPORT'!S17/X4</f>
        <v>0</v>
      </c>
      <c r="U17" s="15">
        <f t="shared" si="1"/>
        <v>0</v>
      </c>
      <c r="V17" s="26">
        <f>'WEEKLY COMPETITIVE REPORT'!U17/X4</f>
        <v>55990.07092198582</v>
      </c>
      <c r="W17" s="23">
        <f>'WEEKLY COMPETITIVE REPORT'!V17</f>
        <v>0</v>
      </c>
      <c r="X17" s="57">
        <f>'WEEKLY COMPETITIVE REPORT'!W17</f>
        <v>9660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HARRY POTTER AND THE HALF BLOOD PRINCE</v>
      </c>
      <c r="D18" s="4" t="str">
        <f>'WEEKLY COMPETITIVE REPORT'!D18</f>
        <v>WB</v>
      </c>
      <c r="E18" s="4" t="str">
        <f>'WEEKLY COMPETITIVE REPORT'!E18</f>
        <v>Blitz</v>
      </c>
      <c r="F18" s="38">
        <f>'WEEKLY COMPETITIVE REPORT'!F18</f>
        <v>5</v>
      </c>
      <c r="G18" s="38">
        <f>'WEEKLY COMPETITIVE REPORT'!G18</f>
        <v>10</v>
      </c>
      <c r="H18" s="15">
        <f>'WEEKLY COMPETITIVE REPORT'!H18/X4</f>
        <v>8595.744680851065</v>
      </c>
      <c r="I18" s="15">
        <f>'WEEKLY COMPETITIVE REPORT'!I18/X4</f>
        <v>12316.31205673759</v>
      </c>
      <c r="J18" s="23">
        <f>'WEEKLY COMPETITIVE REPORT'!J18</f>
        <v>1295</v>
      </c>
      <c r="K18" s="23">
        <f>'WEEKLY COMPETITIVE REPORT'!K18</f>
        <v>1897</v>
      </c>
      <c r="L18" s="65">
        <f>'WEEKLY COMPETITIVE REPORT'!L18</f>
        <v>-30.20845329955084</v>
      </c>
      <c r="M18" s="15">
        <f t="shared" si="0"/>
        <v>859.5744680851064</v>
      </c>
      <c r="N18" s="38">
        <f>'WEEKLY COMPETITIVE REPORT'!N18</f>
        <v>10</v>
      </c>
      <c r="O18" s="15">
        <f>'WEEKLY COMPETITIVE REPORT'!O18/X4</f>
        <v>0</v>
      </c>
      <c r="P18" s="15">
        <f>'WEEKLY COMPETITIVE REPORT'!P18/X4</f>
        <v>0</v>
      </c>
      <c r="Q18" s="23">
        <f>'WEEKLY COMPETITIVE REPORT'!Q18</f>
        <v>0</v>
      </c>
      <c r="R18" s="23">
        <f>'WEEKLY COMPETITIVE REPORT'!R18</f>
        <v>0</v>
      </c>
      <c r="S18" s="65" t="e">
        <f>'WEEKLY COMPETITIVE REPORT'!#REF!</f>
        <v>#REF!</v>
      </c>
      <c r="T18" s="15">
        <f>'WEEKLY COMPETITIVE REPORT'!S18/X4</f>
        <v>0</v>
      </c>
      <c r="U18" s="15">
        <f t="shared" si="1"/>
        <v>0</v>
      </c>
      <c r="V18" s="26">
        <f>'WEEKLY COMPETITIVE REPORT'!U18/X4</f>
        <v>304390.07092198584</v>
      </c>
      <c r="W18" s="23">
        <f>'WEEKLY COMPETITIVE REPORT'!V18</f>
        <v>0</v>
      </c>
      <c r="X18" s="57">
        <f>'WEEKLY COMPETITIVE REPORT'!W18</f>
        <v>55478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BRUNO</v>
      </c>
      <c r="D19" s="4" t="str">
        <f>'WEEKLY COMPETITIVE REPORT'!D19</f>
        <v>INDEP</v>
      </c>
      <c r="E19" s="4" t="str">
        <f>'WEEKLY COMPETITIVE REPORT'!E19</f>
        <v>Blitz</v>
      </c>
      <c r="F19" s="38">
        <f>'WEEKLY COMPETITIVE REPORT'!F19</f>
        <v>6</v>
      </c>
      <c r="G19" s="38">
        <f>'WEEKLY COMPETITIVE REPORT'!G19</f>
        <v>10</v>
      </c>
      <c r="H19" s="15">
        <f>'WEEKLY COMPETITIVE REPORT'!H19/X4</f>
        <v>8028.368794326241</v>
      </c>
      <c r="I19" s="15">
        <f>'WEEKLY COMPETITIVE REPORT'!I19/X4</f>
        <v>11414.18439716312</v>
      </c>
      <c r="J19" s="23">
        <f>'WEEKLY COMPETITIVE REPORT'!J19</f>
        <v>1222</v>
      </c>
      <c r="K19" s="23">
        <f>'WEEKLY COMPETITIVE REPORT'!K19</f>
        <v>1747</v>
      </c>
      <c r="L19" s="65">
        <f>'WEEKLY COMPETITIVE REPORT'!L19</f>
        <v>-29.663228532372315</v>
      </c>
      <c r="M19" s="15">
        <f t="shared" si="0"/>
        <v>802.8368794326241</v>
      </c>
      <c r="N19" s="38">
        <f>'WEEKLY COMPETITIVE REPORT'!N19</f>
        <v>10</v>
      </c>
      <c r="O19" s="15">
        <f>'WEEKLY COMPETITIVE REPORT'!O19/X4</f>
        <v>0</v>
      </c>
      <c r="P19" s="15">
        <f>'WEEKLY COMPETITIVE REPORT'!P19/X4</f>
        <v>0</v>
      </c>
      <c r="Q19" s="23">
        <f>'WEEKLY COMPETITIVE REPORT'!Q19</f>
        <v>0</v>
      </c>
      <c r="R19" s="23">
        <f>'WEEKLY COMPETITIVE REPORT'!R19</f>
        <v>0</v>
      </c>
      <c r="S19" s="65" t="e">
        <f>'WEEKLY COMPETITIVE REPORT'!#REF!</f>
        <v>#REF!</v>
      </c>
      <c r="T19" s="15">
        <f>'WEEKLY COMPETITIVE REPORT'!S19/X4</f>
        <v>0</v>
      </c>
      <c r="U19" s="15">
        <f t="shared" si="1"/>
        <v>0</v>
      </c>
      <c r="V19" s="26">
        <f>'WEEKLY COMPETITIVE REPORT'!U19/X4</f>
        <v>354195.74468085106</v>
      </c>
      <c r="W19" s="23">
        <f>'WEEKLY COMPETITIVE REPORT'!V19</f>
        <v>0</v>
      </c>
      <c r="X19" s="57">
        <f>'WEEKLY COMPETITIVE REPORT'!W19</f>
        <v>65213</v>
      </c>
    </row>
    <row r="20" spans="1:24" ht="12.75">
      <c r="A20" s="52">
        <v>7</v>
      </c>
      <c r="B20" s="4">
        <f>'WEEKLY COMPETITIVE REPORT'!B20</f>
        <v>7</v>
      </c>
      <c r="C20" s="4" t="str">
        <f>'WEEKLY COMPETITIVE REPORT'!C20</f>
        <v>THE LAST HOUSE ON THE LEFT</v>
      </c>
      <c r="D20" s="4" t="str">
        <f>'WEEKLY COMPETITIVE REPORT'!D20</f>
        <v>UNI</v>
      </c>
      <c r="E20" s="4" t="str">
        <f>'WEEKLY COMPETITIVE REPORT'!E20</f>
        <v>Karantanija</v>
      </c>
      <c r="F20" s="38">
        <f>'WEEKLY COMPETITIVE REPORT'!F20</f>
        <v>4</v>
      </c>
      <c r="G20" s="38">
        <f>'WEEKLY COMPETITIVE REPORT'!G20</f>
        <v>7</v>
      </c>
      <c r="H20" s="15">
        <f>'WEEKLY COMPETITIVE REPORT'!H20/X4</f>
        <v>4597.163120567376</v>
      </c>
      <c r="I20" s="15">
        <f>'WEEKLY COMPETITIVE REPORT'!I20/X4</f>
        <v>4246.808510638298</v>
      </c>
      <c r="J20" s="23">
        <f>'WEEKLY COMPETITIVE REPORT'!J20</f>
        <v>791</v>
      </c>
      <c r="K20" s="23">
        <f>'WEEKLY COMPETITIVE REPORT'!K20</f>
        <v>663</v>
      </c>
      <c r="L20" s="65">
        <f>'WEEKLY COMPETITIVE REPORT'!L20</f>
        <v>8.249832999332</v>
      </c>
      <c r="M20" s="15">
        <f t="shared" si="0"/>
        <v>656.7375886524823</v>
      </c>
      <c r="N20" s="38">
        <f>'WEEKLY COMPETITIVE REPORT'!N20</f>
        <v>7</v>
      </c>
      <c r="O20" s="15">
        <f>'WEEKLY COMPETITIVE REPORT'!O20/X4</f>
        <v>0</v>
      </c>
      <c r="P20" s="15">
        <f>'WEEKLY COMPETITIVE REPORT'!P20/X4</f>
        <v>0</v>
      </c>
      <c r="Q20" s="23">
        <f>'WEEKLY COMPETITIVE REPORT'!Q20</f>
        <v>0</v>
      </c>
      <c r="R20" s="23">
        <f>'WEEKLY COMPETITIVE REPORT'!R20</f>
        <v>0</v>
      </c>
      <c r="S20" s="65" t="e">
        <f>'WEEKLY COMPETITIVE REPORT'!#REF!</f>
        <v>#REF!</v>
      </c>
      <c r="T20" s="15">
        <f>'WEEKLY COMPETITIVE REPORT'!S20/X4</f>
        <v>0</v>
      </c>
      <c r="U20" s="15">
        <f t="shared" si="1"/>
        <v>0</v>
      </c>
      <c r="V20" s="26">
        <f>'WEEKLY COMPETITIVE REPORT'!U20/X4</f>
        <v>42178.723404255325</v>
      </c>
      <c r="W20" s="23">
        <f>'WEEKLY COMPETITIVE REPORT'!V20</f>
        <v>0</v>
      </c>
      <c r="X20" s="57">
        <f>'WEEKLY COMPETITIVE REPORT'!W20</f>
        <v>7731</v>
      </c>
    </row>
    <row r="21" spans="1:24" ht="12.75">
      <c r="A21" s="51">
        <v>8</v>
      </c>
      <c r="B21" s="4">
        <f>'WEEKLY COMPETITIVE REPORT'!B21</f>
        <v>6</v>
      </c>
      <c r="C21" s="4" t="str">
        <f>'WEEKLY COMPETITIVE REPORT'!C21</f>
        <v>HANGOVER</v>
      </c>
      <c r="D21" s="4" t="str">
        <f>'WEEKLY COMPETITIVE REPORT'!D21</f>
        <v>WB</v>
      </c>
      <c r="E21" s="4" t="str">
        <f>'WEEKLY COMPETITIVE REPORT'!E21</f>
        <v>Blitz</v>
      </c>
      <c r="F21" s="38">
        <f>'WEEKLY COMPETITIVE REPORT'!F21</f>
        <v>10</v>
      </c>
      <c r="G21" s="38">
        <f>'WEEKLY COMPETITIVE REPORT'!G21</f>
        <v>6</v>
      </c>
      <c r="H21" s="15">
        <f>'WEEKLY COMPETITIVE REPORT'!H21/X4</f>
        <v>4048.2269503546104</v>
      </c>
      <c r="I21" s="15">
        <f>'WEEKLY COMPETITIVE REPORT'!I21/X4</f>
        <v>4686.524822695036</v>
      </c>
      <c r="J21" s="23">
        <f>'WEEKLY COMPETITIVE REPORT'!J21</f>
        <v>617</v>
      </c>
      <c r="K21" s="23">
        <f>'WEEKLY COMPETITIVE REPORT'!K21</f>
        <v>733</v>
      </c>
      <c r="L21" s="65">
        <f>'WEEKLY COMPETITIVE REPORT'!L21</f>
        <v>-13.619854721549643</v>
      </c>
      <c r="M21" s="15">
        <f aca="true" t="shared" si="2" ref="M21:M33">H21/G21</f>
        <v>674.7044917257684</v>
      </c>
      <c r="N21" s="38">
        <f>'WEEKLY COMPETITIVE REPORT'!N21</f>
        <v>6</v>
      </c>
      <c r="O21" s="15">
        <f>'WEEKLY COMPETITIVE REPORT'!O21/X4</f>
        <v>0</v>
      </c>
      <c r="P21" s="15">
        <f>'WEEKLY COMPETITIVE REPORT'!P21/X4</f>
        <v>0</v>
      </c>
      <c r="Q21" s="23">
        <f>'WEEKLY COMPETITIVE REPORT'!Q21</f>
        <v>0</v>
      </c>
      <c r="R21" s="23">
        <f>'WEEKLY COMPETITIVE REPORT'!R21</f>
        <v>0</v>
      </c>
      <c r="S21" s="65" t="e">
        <f>'WEEKLY COMPETITIVE REPORT'!#REF!</f>
        <v>#REF!</v>
      </c>
      <c r="T21" s="15">
        <f>'WEEKLY COMPETITIVE REPORT'!S21/X4</f>
        <v>0</v>
      </c>
      <c r="U21" s="15">
        <f aca="true" t="shared" si="3" ref="U21:U33">O21/N21</f>
        <v>0</v>
      </c>
      <c r="V21" s="26">
        <f>'WEEKLY COMPETITIVE REPORT'!U21/X4</f>
        <v>320150.3546099291</v>
      </c>
      <c r="W21" s="23">
        <f>'WEEKLY COMPETITIVE REPORT'!V21</f>
        <v>0</v>
      </c>
      <c r="X21" s="57">
        <f>'WEEKLY COMPETITIVE REPORT'!W21</f>
        <v>55779</v>
      </c>
    </row>
    <row r="22" spans="1:24" ht="12.75">
      <c r="A22" s="51">
        <v>9</v>
      </c>
      <c r="B22" s="4">
        <f>'WEEKLY COMPETITIVE REPORT'!B22</f>
        <v>8</v>
      </c>
      <c r="C22" s="4" t="str">
        <f>'WEEKLY COMPETITIVE REPORT'!C22</f>
        <v>DRAG ME TO HELL</v>
      </c>
      <c r="D22" s="4" t="str">
        <f>'WEEKLY COMPETITIVE REPORT'!D22</f>
        <v>INDEP</v>
      </c>
      <c r="E22" s="4" t="str">
        <f>'WEEKLY COMPETITIVE REPORT'!E22</f>
        <v>FIVIA</v>
      </c>
      <c r="F22" s="38">
        <f>'WEEKLY COMPETITIVE REPORT'!F22</f>
        <v>8</v>
      </c>
      <c r="G22" s="38">
        <f>'WEEKLY COMPETITIVE REPORT'!G22</f>
        <v>4</v>
      </c>
      <c r="H22" s="15">
        <f>'WEEKLY COMPETITIVE REPORT'!H22/X4</f>
        <v>1982.9787234042553</v>
      </c>
      <c r="I22" s="15">
        <f>'WEEKLY COMPETITIVE REPORT'!I22/X4</f>
        <v>2249.645390070922</v>
      </c>
      <c r="J22" s="23">
        <f>'WEEKLY COMPETITIVE REPORT'!J22</f>
        <v>301</v>
      </c>
      <c r="K22" s="23">
        <f>'WEEKLY COMPETITIVE REPORT'!K22</f>
        <v>358</v>
      </c>
      <c r="L22" s="65">
        <f>'WEEKLY COMPETITIVE REPORT'!L22</f>
        <v>-11.853720050441368</v>
      </c>
      <c r="M22" s="15">
        <f t="shared" si="2"/>
        <v>495.74468085106383</v>
      </c>
      <c r="N22" s="38">
        <f>'WEEKLY COMPETITIVE REPORT'!N22</f>
        <v>4</v>
      </c>
      <c r="O22" s="15">
        <f>'WEEKLY COMPETITIVE REPORT'!O22/X4</f>
        <v>0</v>
      </c>
      <c r="P22" s="15">
        <f>'WEEKLY COMPETITIVE REPORT'!P22/X4</f>
        <v>0</v>
      </c>
      <c r="Q22" s="23">
        <f>'WEEKLY COMPETITIVE REPORT'!Q22</f>
        <v>0</v>
      </c>
      <c r="R22" s="23">
        <f>'WEEKLY COMPETITIVE REPORT'!R22</f>
        <v>0</v>
      </c>
      <c r="S22" s="65" t="e">
        <f>'WEEKLY COMPETITIVE REPORT'!#REF!</f>
        <v>#REF!</v>
      </c>
      <c r="T22" s="15">
        <f>'WEEKLY COMPETITIVE REPORT'!S22/X4</f>
        <v>0</v>
      </c>
      <c r="U22" s="15">
        <f t="shared" si="3"/>
        <v>0</v>
      </c>
      <c r="V22" s="26">
        <f>'WEEKLY COMPETITIVE REPORT'!U22/X4</f>
        <v>66286.52482269504</v>
      </c>
      <c r="W22" s="23">
        <f>'WEEKLY COMPETITIVE REPORT'!V22</f>
        <v>0</v>
      </c>
      <c r="X22" s="57">
        <f>'WEEKLY COMPETITIVE REPORT'!W22</f>
        <v>11528</v>
      </c>
    </row>
    <row r="23" spans="1:24" ht="12.75">
      <c r="A23" s="51">
        <v>10</v>
      </c>
      <c r="B23" s="4">
        <f>'WEEKLY COMPETITIVE REPORT'!B23</f>
        <v>9</v>
      </c>
      <c r="C23" s="4" t="str">
        <f>'WEEKLY COMPETITIVE REPORT'!C23</f>
        <v>TWO LOVERS</v>
      </c>
      <c r="D23" s="4" t="str">
        <f>'WEEKLY COMPETITIVE REPORT'!D23</f>
        <v>INDEP</v>
      </c>
      <c r="E23" s="4" t="str">
        <f>'WEEKLY COMPETITIVE REPORT'!E23</f>
        <v>Cinemania</v>
      </c>
      <c r="F23" s="38">
        <f>'WEEKLY COMPETITIVE REPORT'!F23</f>
        <v>4</v>
      </c>
      <c r="G23" s="38">
        <f>'WEEKLY COMPETITIVE REPORT'!G23</f>
        <v>2</v>
      </c>
      <c r="H23" s="15">
        <f>'WEEKLY COMPETITIVE REPORT'!H23/X4</f>
        <v>860.9929078014185</v>
      </c>
      <c r="I23" s="15">
        <f>'WEEKLY COMPETITIVE REPORT'!I23/X4</f>
        <v>1428.3687943262412</v>
      </c>
      <c r="J23" s="23">
        <f>'WEEKLY COMPETITIVE REPORT'!J23</f>
        <v>91</v>
      </c>
      <c r="K23" s="23">
        <f>'WEEKLY COMPETITIVE REPORT'!K23</f>
        <v>211</v>
      </c>
      <c r="L23" s="65">
        <f>'WEEKLY COMPETITIVE REPORT'!L23</f>
        <v>-39.7219463753724</v>
      </c>
      <c r="M23" s="15">
        <f t="shared" si="2"/>
        <v>430.49645390070924</v>
      </c>
      <c r="N23" s="38">
        <f>'WEEKLY COMPETITIVE REPORT'!N23</f>
        <v>2</v>
      </c>
      <c r="O23" s="15">
        <f>'WEEKLY COMPETITIVE REPORT'!O23/X4</f>
        <v>0</v>
      </c>
      <c r="P23" s="15">
        <f>'WEEKLY COMPETITIVE REPORT'!P23/X4</f>
        <v>0</v>
      </c>
      <c r="Q23" s="23">
        <f>'WEEKLY COMPETITIVE REPORT'!Q23</f>
        <v>0</v>
      </c>
      <c r="R23" s="23">
        <f>'WEEKLY COMPETITIVE REPORT'!R23</f>
        <v>0</v>
      </c>
      <c r="S23" s="65" t="e">
        <f>'WEEKLY COMPETITIVE REPORT'!#REF!</f>
        <v>#REF!</v>
      </c>
      <c r="T23" s="15">
        <f>'WEEKLY COMPETITIVE REPORT'!S23/X4</f>
        <v>0</v>
      </c>
      <c r="U23" s="15">
        <f t="shared" si="3"/>
        <v>0</v>
      </c>
      <c r="V23" s="26">
        <f>'WEEKLY COMPETITIVE REPORT'!U23/X4</f>
        <v>15242.553191489362</v>
      </c>
      <c r="W23" s="23">
        <f>'WEEKLY COMPETITIVE REPORT'!V23</f>
        <v>0</v>
      </c>
      <c r="X23" s="57">
        <f>'WEEKLY COMPETITIVE REPORT'!W23</f>
        <v>2558</v>
      </c>
    </row>
    <row r="24" spans="1:24" ht="12.75">
      <c r="A24" s="51">
        <v>11</v>
      </c>
      <c r="B24" s="4">
        <f>'WEEKLY COMPETITIVE REPORT'!B24</f>
        <v>10</v>
      </c>
      <c r="C24" s="4" t="str">
        <f>'WEEKLY COMPETITIVE REPORT'!C24</f>
        <v>KILL SHOT</v>
      </c>
      <c r="D24" s="4" t="str">
        <f>'WEEKLY COMPETITIVE REPORT'!D24</f>
        <v>INDEP</v>
      </c>
      <c r="E24" s="4" t="str">
        <f>'WEEKLY COMPETITIVE REPORT'!E24</f>
        <v>Cinemania</v>
      </c>
      <c r="F24" s="38">
        <f>'WEEKLY COMPETITIVE REPORT'!F24</f>
        <v>2</v>
      </c>
      <c r="G24" s="38">
        <f>'WEEKLY COMPETITIVE REPORT'!G24</f>
        <v>1</v>
      </c>
      <c r="H24" s="15">
        <f>'WEEKLY COMPETITIVE REPORT'!H24/X4</f>
        <v>704.9645390070922</v>
      </c>
      <c r="I24" s="15">
        <f>'WEEKLY COMPETITIVE REPORT'!I24/X4</f>
        <v>1256.7375886524824</v>
      </c>
      <c r="J24" s="23">
        <f>'WEEKLY COMPETITIVE REPORT'!J24</f>
        <v>100</v>
      </c>
      <c r="K24" s="23">
        <f>'WEEKLY COMPETITIVE REPORT'!K24</f>
        <v>181</v>
      </c>
      <c r="L24" s="65">
        <f>'WEEKLY COMPETITIVE REPORT'!L24</f>
        <v>-43.90519187358917</v>
      </c>
      <c r="M24" s="15">
        <f t="shared" si="2"/>
        <v>704.9645390070922</v>
      </c>
      <c r="N24" s="38">
        <f>'WEEKLY COMPETITIVE REPORT'!N24</f>
        <v>1</v>
      </c>
      <c r="O24" s="15">
        <f>'WEEKLY COMPETITIVE REPORT'!O24/X4</f>
        <v>0</v>
      </c>
      <c r="P24" s="15">
        <f>'WEEKLY COMPETITIVE REPORT'!P24/X4</f>
        <v>0</v>
      </c>
      <c r="Q24" s="23">
        <f>'WEEKLY COMPETITIVE REPORT'!Q24</f>
        <v>0</v>
      </c>
      <c r="R24" s="23">
        <f>'WEEKLY COMPETITIVE REPORT'!R24</f>
        <v>0</v>
      </c>
      <c r="S24" s="65" t="e">
        <f>'WEEKLY COMPETITIVE REPORT'!#REF!</f>
        <v>#REF!</v>
      </c>
      <c r="T24" s="15">
        <f>'WEEKLY COMPETITIVE REPORT'!S24/X4</f>
        <v>0</v>
      </c>
      <c r="U24" s="15">
        <f t="shared" si="3"/>
        <v>0</v>
      </c>
      <c r="V24" s="26">
        <f>'WEEKLY COMPETITIVE REPORT'!U24/X4</f>
        <v>3839.716312056738</v>
      </c>
      <c r="W24" s="23">
        <f>'WEEKLY COMPETITIVE REPORT'!V24</f>
        <v>0</v>
      </c>
      <c r="X24" s="57">
        <f>'WEEKLY COMPETITIVE REPORT'!W24</f>
        <v>576</v>
      </c>
    </row>
    <row r="25" spans="1:24" ht="12.75">
      <c r="A25" s="51">
        <v>12</v>
      </c>
      <c r="B25" s="4">
        <f>'WEEKLY COMPETITIVE REPORT'!B25</f>
        <v>0</v>
      </c>
      <c r="C25" s="4">
        <f>'WEEKLY COMPETITIVE REPORT'!C25</f>
        <v>0</v>
      </c>
      <c r="D25" s="4">
        <f>'WEEKLY COMPETITIVE REPORT'!D25</f>
        <v>0</v>
      </c>
      <c r="E25" s="4">
        <f>'WEEKLY COMPETITIVE REPORT'!E25</f>
        <v>0</v>
      </c>
      <c r="F25" s="38">
        <f>'WEEKLY COMPETITIVE REPORT'!F25</f>
        <v>0</v>
      </c>
      <c r="G25" s="38">
        <f>'WEEKLY COMPETITIVE REPORT'!G25</f>
        <v>0</v>
      </c>
      <c r="H25" s="15">
        <f>'WEEKLY COMPETITIVE REPORT'!H25/X4</f>
        <v>0</v>
      </c>
      <c r="I25" s="15">
        <f>'WEEKLY COMPETITIVE REPORT'!I25/X4</f>
        <v>0</v>
      </c>
      <c r="J25" s="23">
        <f>'WEEKLY COMPETITIVE REPORT'!J25</f>
        <v>0</v>
      </c>
      <c r="K25" s="23">
        <f>'WEEKLY COMPETITIVE REPORT'!K25</f>
        <v>0</v>
      </c>
      <c r="L25" s="65">
        <f>'WEEKLY COMPETITIVE REPORT'!L25</f>
        <v>0</v>
      </c>
      <c r="M25" s="15" t="e">
        <f t="shared" si="2"/>
        <v>#DIV/0!</v>
      </c>
      <c r="N25" s="38">
        <f>'WEEKLY COMPETITIVE REPORT'!N25</f>
        <v>0</v>
      </c>
      <c r="O25" s="15">
        <f>'WEEKLY COMPETITIVE REPORT'!O25/X4</f>
        <v>0</v>
      </c>
      <c r="P25" s="15">
        <f>'WEEKLY COMPETITIVE REPORT'!P25/X4</f>
        <v>0</v>
      </c>
      <c r="Q25" s="23">
        <f>'WEEKLY COMPETITIVE REPORT'!Q25</f>
        <v>0</v>
      </c>
      <c r="R25" s="23">
        <f>'WEEKLY COMPETITIVE REPORT'!R25</f>
        <v>0</v>
      </c>
      <c r="S25" s="65" t="e">
        <f>'WEEKLY COMPETITIVE REPORT'!#REF!</f>
        <v>#REF!</v>
      </c>
      <c r="T25" s="15">
        <f>'WEEKLY COMPETITIVE REPORT'!S25/X4</f>
        <v>0</v>
      </c>
      <c r="U25" s="15" t="e">
        <f t="shared" si="3"/>
        <v>#DIV/0!</v>
      </c>
      <c r="V25" s="26">
        <f>'WEEKLY COMPETITIVE REPORT'!U25/X4</f>
        <v>0</v>
      </c>
      <c r="W25" s="23">
        <f>'WEEKLY COMPETITIVE REPORT'!V25</f>
        <v>0</v>
      </c>
      <c r="X25" s="57">
        <f>'WEEKLY COMPETITIVE REPORT'!W25</f>
        <v>0</v>
      </c>
    </row>
    <row r="26" spans="1:24" ht="12.75" customHeight="1">
      <c r="A26" s="51">
        <v>13</v>
      </c>
      <c r="B26" s="4">
        <f>'WEEKLY COMPETITIVE REPORT'!B26</f>
        <v>0</v>
      </c>
      <c r="C26" s="4">
        <f>'WEEKLY COMPETITIVE REPORT'!C26</f>
        <v>0</v>
      </c>
      <c r="D26" s="4">
        <f>'WEEKLY COMPETITIVE REPORT'!D26</f>
        <v>0</v>
      </c>
      <c r="E26" s="4">
        <f>'WEEKLY COMPETITIVE REPORT'!E26</f>
        <v>0</v>
      </c>
      <c r="F26" s="38">
        <f>'WEEKLY COMPETITIVE REPORT'!F26</f>
        <v>0</v>
      </c>
      <c r="G26" s="38">
        <f>'WEEKLY COMPETITIVE REPORT'!G26</f>
        <v>0</v>
      </c>
      <c r="H26" s="15">
        <f>'WEEKLY COMPETITIVE REPORT'!H26/X4</f>
        <v>0</v>
      </c>
      <c r="I26" s="15">
        <f>'WEEKLY COMPETITIVE REPORT'!I26/X4</f>
        <v>0</v>
      </c>
      <c r="J26" s="23">
        <f>'WEEKLY COMPETITIVE REPORT'!J26</f>
        <v>0</v>
      </c>
      <c r="K26" s="23">
        <f>'WEEKLY COMPETITIVE REPORT'!K26</f>
        <v>0</v>
      </c>
      <c r="L26" s="65">
        <f>'WEEKLY COMPETITIVE REPORT'!L26</f>
        <v>0</v>
      </c>
      <c r="M26" s="15" t="e">
        <f t="shared" si="2"/>
        <v>#DIV/0!</v>
      </c>
      <c r="N26" s="38">
        <f>'WEEKLY COMPETITIVE REPORT'!N26</f>
        <v>0</v>
      </c>
      <c r="O26" s="15">
        <f>'WEEKLY COMPETITIVE REPORT'!O26/X4</f>
        <v>0</v>
      </c>
      <c r="P26" s="15">
        <f>'WEEKLY COMPETITIVE REPORT'!P26/X4</f>
        <v>0</v>
      </c>
      <c r="Q26" s="23">
        <f>'WEEKLY COMPETITIVE REPORT'!Q26</f>
        <v>0</v>
      </c>
      <c r="R26" s="23">
        <f>'WEEKLY COMPETITIVE REPORT'!R26</f>
        <v>0</v>
      </c>
      <c r="S26" s="65" t="e">
        <f>'WEEKLY COMPETITIVE REPORT'!#REF!</f>
        <v>#REF!</v>
      </c>
      <c r="T26" s="15">
        <f>'WEEKLY COMPETITIVE REPORT'!S26/X4</f>
        <v>0</v>
      </c>
      <c r="U26" s="15" t="e">
        <f t="shared" si="3"/>
        <v>#DIV/0!</v>
      </c>
      <c r="V26" s="26">
        <f>'WEEKLY COMPETITIVE REPORT'!U26/X4</f>
        <v>0</v>
      </c>
      <c r="W26" s="23">
        <f>'WEEKLY COMPETITIVE REPORT'!V26</f>
        <v>0</v>
      </c>
      <c r="X26" s="57">
        <f>'WEEKLY COMPETITIVE REPORT'!W26</f>
        <v>0</v>
      </c>
    </row>
    <row r="27" spans="1:24" ht="12.75" customHeight="1">
      <c r="A27" s="51">
        <v>14</v>
      </c>
      <c r="B27" s="4">
        <f>'WEEKLY COMPETITIVE REPORT'!B27</f>
        <v>0</v>
      </c>
      <c r="C27" s="4">
        <f>'WEEKLY COMPETITIVE REPORT'!C27</f>
        <v>0</v>
      </c>
      <c r="D27" s="4">
        <f>'WEEKLY COMPETITIVE REPORT'!D27</f>
        <v>0</v>
      </c>
      <c r="E27" s="4">
        <f>'WEEKLY COMPETITIVE REPORT'!E27</f>
        <v>0</v>
      </c>
      <c r="F27" s="38">
        <f>'WEEKLY COMPETITIVE REPORT'!F27</f>
        <v>0</v>
      </c>
      <c r="G27" s="38">
        <f>'WEEKLY COMPETITIVE REPORT'!G27</f>
        <v>0</v>
      </c>
      <c r="H27" s="15">
        <f>'WEEKLY COMPETITIVE REPORT'!H27/X4</f>
        <v>0</v>
      </c>
      <c r="I27" s="15">
        <f>'WEEKLY COMPETITIVE REPORT'!I27/X17</f>
        <v>0</v>
      </c>
      <c r="J27" s="23">
        <f>'WEEKLY COMPETITIVE REPORT'!J27</f>
        <v>0</v>
      </c>
      <c r="K27" s="23">
        <f>'WEEKLY COMPETITIVE REPORT'!K27</f>
        <v>0</v>
      </c>
      <c r="L27" s="65">
        <f>'WEEKLY COMPETITIVE REPORT'!L27</f>
        <v>0</v>
      </c>
      <c r="M27" s="15" t="e">
        <f t="shared" si="2"/>
        <v>#DIV/0!</v>
      </c>
      <c r="N27" s="38">
        <f>'WEEKLY COMPETITIVE REPORT'!N27</f>
        <v>0</v>
      </c>
      <c r="O27" s="15">
        <f>'WEEKLY COMPETITIVE REPORT'!O27/X4</f>
        <v>0</v>
      </c>
      <c r="P27" s="15">
        <f>'WEEKLY COMPETITIVE REPORT'!P27/X17</f>
        <v>0</v>
      </c>
      <c r="Q27" s="23">
        <f>'WEEKLY COMPETITIVE REPORT'!Q27</f>
        <v>0</v>
      </c>
      <c r="R27" s="23">
        <f>'WEEKLY COMPETITIVE REPORT'!R27</f>
        <v>0</v>
      </c>
      <c r="S27" s="65" t="e">
        <f>'WEEKLY COMPETITIVE REPORT'!#REF!</f>
        <v>#REF!</v>
      </c>
      <c r="T27" s="15">
        <f>'WEEKLY COMPETITIVE REPORT'!S27/X17</f>
        <v>0</v>
      </c>
      <c r="U27" s="15" t="e">
        <f t="shared" si="3"/>
        <v>#DIV/0!</v>
      </c>
      <c r="V27" s="26">
        <f>'WEEKLY COMPETITIVE REPORT'!U27/X4</f>
        <v>0</v>
      </c>
      <c r="W27" s="23">
        <f>'WEEKLY COMPETITIVE REPORT'!V27</f>
        <v>0</v>
      </c>
      <c r="X27" s="57">
        <f>'WEEKLY COMPETITIVE REPORT'!W27</f>
        <v>0</v>
      </c>
    </row>
    <row r="28" spans="1:24" ht="12.75">
      <c r="A28" s="51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38">
        <f>'WEEKLY COMPETITIVE REPORT'!F28</f>
        <v>0</v>
      </c>
      <c r="G28" s="38">
        <f>'WEEKLY COMPETITIVE REPORT'!G28</f>
        <v>0</v>
      </c>
      <c r="H28" s="15">
        <f>'WEEKLY COMPETITIVE REPORT'!H28/X4</f>
        <v>0</v>
      </c>
      <c r="I28" s="15">
        <f>'WEEKLY COMPETITIVE REPORT'!I28/X17</f>
        <v>0</v>
      </c>
      <c r="J28" s="23">
        <f>'WEEKLY COMPETITIVE REPORT'!J28</f>
        <v>0</v>
      </c>
      <c r="K28" s="23">
        <f>'WEEKLY COMPETITIVE REPORT'!K28</f>
        <v>0</v>
      </c>
      <c r="L28" s="65">
        <f>'WEEKLY COMPETITIVE REPORT'!L28</f>
        <v>0</v>
      </c>
      <c r="M28" s="15" t="e">
        <f t="shared" si="2"/>
        <v>#DIV/0!</v>
      </c>
      <c r="N28" s="38">
        <f>'WEEKLY COMPETITIVE REPORT'!N28</f>
        <v>0</v>
      </c>
      <c r="O28" s="15">
        <f>'WEEKLY COMPETITIVE REPORT'!O28/X4</f>
        <v>0</v>
      </c>
      <c r="P28" s="15">
        <f>'WEEKLY COMPETITIVE REPORT'!P28/X17</f>
        <v>0</v>
      </c>
      <c r="Q28" s="23">
        <f>'WEEKLY COMPETITIVE REPORT'!Q28</f>
        <v>0</v>
      </c>
      <c r="R28" s="23">
        <f>'WEEKLY COMPETITIVE REPORT'!R28</f>
        <v>0</v>
      </c>
      <c r="S28" s="65" t="e">
        <f>'WEEKLY COMPETITIVE REPORT'!#REF!</f>
        <v>#REF!</v>
      </c>
      <c r="T28" s="15">
        <f>'WEEKLY COMPETITIVE REPORT'!S28/X17</f>
        <v>0</v>
      </c>
      <c r="U28" s="15" t="e">
        <f t="shared" si="3"/>
        <v>#DIV/0!</v>
      </c>
      <c r="V28" s="26">
        <f>'WEEKLY COMPETITIVE REPORT'!U28/X4</f>
        <v>0</v>
      </c>
      <c r="W28" s="23">
        <f>'WEEKLY COMPETITIVE REPORT'!V28</f>
        <v>0</v>
      </c>
      <c r="X28" s="57">
        <f>'WEEKLY COMPETITIVE REPORT'!W28</f>
        <v>0</v>
      </c>
    </row>
    <row r="29" spans="1:24" ht="12.75">
      <c r="A29" s="51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38">
        <f>'WEEKLY COMPETITIVE REPORT'!F29</f>
        <v>0</v>
      </c>
      <c r="G29" s="38">
        <f>'WEEKLY COMPETITIVE REPORT'!G29</f>
        <v>0</v>
      </c>
      <c r="H29" s="15">
        <f>'WEEKLY COMPETITIVE REPORT'!H29/X4</f>
        <v>0</v>
      </c>
      <c r="I29" s="15">
        <f>'WEEKLY COMPETITIVE REPORT'!I29/X17</f>
        <v>0</v>
      </c>
      <c r="J29" s="23">
        <f>'WEEKLY COMPETITIVE REPORT'!J29</f>
        <v>0</v>
      </c>
      <c r="K29" s="23">
        <f>'WEEKLY COMPETITIVE REPORT'!K29</f>
        <v>0</v>
      </c>
      <c r="L29" s="65">
        <f>'WEEKLY COMPETITIVE REPORT'!L29</f>
        <v>0</v>
      </c>
      <c r="M29" s="15" t="e">
        <f t="shared" si="2"/>
        <v>#DIV/0!</v>
      </c>
      <c r="N29" s="38">
        <f>'WEEKLY COMPETITIVE REPORT'!N29</f>
        <v>0</v>
      </c>
      <c r="O29" s="15">
        <f>'WEEKLY COMPETITIVE REPORT'!O29/X4</f>
        <v>0</v>
      </c>
      <c r="P29" s="15">
        <f>'WEEKLY COMPETITIVE REPORT'!P29/X17</f>
        <v>0</v>
      </c>
      <c r="Q29" s="23">
        <f>'WEEKLY COMPETITIVE REPORT'!Q29</f>
        <v>0</v>
      </c>
      <c r="R29" s="23">
        <f>'WEEKLY COMPETITIVE REPORT'!R29</f>
        <v>0</v>
      </c>
      <c r="S29" s="65" t="e">
        <f>'WEEKLY COMPETITIVE REPORT'!#REF!</f>
        <v>#REF!</v>
      </c>
      <c r="T29" s="15">
        <f>'WEEKLY COMPETITIVE REPORT'!S29/X4</f>
        <v>0</v>
      </c>
      <c r="U29" s="15" t="e">
        <f t="shared" si="3"/>
        <v>#DIV/0!</v>
      </c>
      <c r="V29" s="26">
        <f>'WEEKLY COMPETITIVE REPORT'!U29/X4</f>
        <v>0</v>
      </c>
      <c r="W29" s="23">
        <f>'WEEKLY COMPETITIVE REPORT'!V29</f>
        <v>0</v>
      </c>
      <c r="X29" s="57">
        <f>'WEEKLY COMPETITIVE REPORT'!W29</f>
        <v>0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38">
        <f>'WEEKLY COMPETITIVE REPORT'!F30</f>
        <v>0</v>
      </c>
      <c r="G30" s="38">
        <f>'WEEKLY COMPETITIVE REPORT'!G30</f>
        <v>0</v>
      </c>
      <c r="H30" s="15">
        <f>'WEEKLY COMPETITIVE REPORT'!H30/X4</f>
        <v>0</v>
      </c>
      <c r="I30" s="15">
        <f>'WEEKLY COMPETITIVE REPORT'!I30/X17</f>
        <v>0</v>
      </c>
      <c r="J30" s="23">
        <f>'WEEKLY COMPETITIVE REPORT'!J30</f>
        <v>0</v>
      </c>
      <c r="K30" s="23">
        <f>'WEEKLY COMPETITIVE REPORT'!K30</f>
        <v>0</v>
      </c>
      <c r="L30" s="65">
        <f>'WEEKLY COMPETITIVE REPORT'!L30</f>
        <v>0</v>
      </c>
      <c r="M30" s="15" t="e">
        <f t="shared" si="2"/>
        <v>#DIV/0!</v>
      </c>
      <c r="N30" s="38">
        <f>'WEEKLY COMPETITIVE REPORT'!N30</f>
        <v>0</v>
      </c>
      <c r="O30" s="15">
        <f>'WEEKLY COMPETITIVE REPORT'!O30/X4</f>
        <v>0</v>
      </c>
      <c r="P30" s="15">
        <f>'WEEKLY COMPETITIVE REPORT'!P30/X17</f>
        <v>0</v>
      </c>
      <c r="Q30" s="23">
        <f>'WEEKLY COMPETITIVE REPORT'!Q30</f>
        <v>0</v>
      </c>
      <c r="R30" s="23">
        <f>'WEEKLY COMPETITIVE REPORT'!R30</f>
        <v>0</v>
      </c>
      <c r="S30" s="65" t="e">
        <f>'WEEKLY COMPETITIVE REPORT'!#REF!</f>
        <v>#REF!</v>
      </c>
      <c r="T30" s="15">
        <f>'WEEKLY COMPETITIVE REPORT'!S30/X4</f>
        <v>0</v>
      </c>
      <c r="U30" s="15" t="e">
        <f t="shared" si="3"/>
        <v>#DIV/0!</v>
      </c>
      <c r="V30" s="26">
        <f>'WEEKLY COMPETITIVE REPORT'!U30/X4</f>
        <v>0</v>
      </c>
      <c r="W30" s="23">
        <f>'WEEKLY COMPETITIVE REPORT'!V30</f>
        <v>0</v>
      </c>
      <c r="X30" s="57">
        <f>'WEEKLY COMPETITIVE REPORT'!W30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38">
        <f>'WEEKLY COMPETITIVE REPORT'!F31</f>
        <v>0</v>
      </c>
      <c r="G31" s="38">
        <f>'WEEKLY COMPETITIVE REPORT'!G31</f>
        <v>0</v>
      </c>
      <c r="H31" s="15">
        <f>'WEEKLY COMPETITIVE REPORT'!H31/X4</f>
        <v>0</v>
      </c>
      <c r="I31" s="15">
        <f>'WEEKLY COMPETITIVE REPORT'!I31/X17</f>
        <v>0</v>
      </c>
      <c r="J31" s="23">
        <f>'WEEKLY COMPETITIVE REPORT'!J31</f>
        <v>0</v>
      </c>
      <c r="K31" s="23">
        <f>'WEEKLY COMPETITIVE REPORT'!K31</f>
        <v>0</v>
      </c>
      <c r="L31" s="65">
        <f>'WEEKLY COMPETITIVE REPORT'!L31</f>
        <v>0</v>
      </c>
      <c r="M31" s="15" t="e">
        <f t="shared" si="2"/>
        <v>#DIV/0!</v>
      </c>
      <c r="N31" s="38">
        <f>'WEEKLY COMPETITIVE REPORT'!N31</f>
        <v>0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 t="e">
        <f>'WEEKLY COMPETITIVE REPORT'!#REF!</f>
        <v>#REF!</v>
      </c>
      <c r="T31" s="15">
        <f>'WEEKLY COMPETITIVE REPORT'!S31/X4</f>
        <v>0</v>
      </c>
      <c r="U31" s="15" t="e">
        <f t="shared" si="3"/>
        <v>#DIV/0!</v>
      </c>
      <c r="V31" s="26">
        <f>'WEEKLY COMPETITIVE REPORT'!U31/X4</f>
        <v>0</v>
      </c>
      <c r="W31" s="23">
        <f>'WEEKLY COMPETITIVE REPORT'!V31</f>
        <v>0</v>
      </c>
      <c r="X31" s="57">
        <f>'WEEKLY COMPETITIVE REPORT'!W31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2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 t="e">
        <f>'WEEKLY COMPETITIVE REPORT'!#REF!</f>
        <v>#REF!</v>
      </c>
      <c r="T32" s="15">
        <f>'WEEKLY COMPETITIVE REPORT'!S32/X4</f>
        <v>0</v>
      </c>
      <c r="U32" s="15" t="e">
        <f t="shared" si="3"/>
        <v>#DIV/0!</v>
      </c>
      <c r="V32" s="26">
        <f>'WEEKLY COMPETITIVE REPORT'!U32/X4</f>
        <v>0</v>
      </c>
      <c r="W32" s="23">
        <f>'WEEKLY COMPETITIVE REPORT'!V32</f>
        <v>0</v>
      </c>
      <c r="X32" s="57">
        <f>'WEEKLY COMPETITIVE REPORT'!W32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2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 t="e">
        <f>'WEEKLY COMPETITIVE REPORT'!#REF!</f>
        <v>#REF!</v>
      </c>
      <c r="T33" s="15">
        <f>'WEEKLY COMPETITIVE REPORT'!S33/X4</f>
        <v>0</v>
      </c>
      <c r="U33" s="15" t="e">
        <f t="shared" si="3"/>
        <v>#DIV/0!</v>
      </c>
      <c r="V33" s="26">
        <f>'WEEKLY COMPETITIVE REPORT'!U33/X4</f>
        <v>0</v>
      </c>
      <c r="W33" s="23">
        <f>'WEEKLY COMPETITIVE REPORT'!V33</f>
        <v>0</v>
      </c>
      <c r="X33" s="57">
        <f>'WEEKLY COMPETITIVE REPORT'!W33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88</v>
      </c>
      <c r="H34" s="33">
        <f>SUM(H14:H33)</f>
        <v>130360.28368794329</v>
      </c>
      <c r="I34" s="32">
        <f>SUM(I14:I33)</f>
        <v>118954.60992907801</v>
      </c>
      <c r="J34" s="32">
        <f>SUM(J14:J33)</f>
        <v>19384</v>
      </c>
      <c r="K34" s="32">
        <f>SUM(K14:K33)</f>
        <v>18057</v>
      </c>
      <c r="L34" s="65">
        <f>'WEEKLY COMPETITIVE REPORT'!L34</f>
        <v>7.648698667041501</v>
      </c>
      <c r="M34" s="33">
        <f>H34/G34</f>
        <v>1481.3668600902647</v>
      </c>
      <c r="N34" s="41">
        <f>'WEEKLY COMPETITIVE REPORT'!N34</f>
        <v>88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2585175.8865248235</v>
      </c>
      <c r="W34" s="32">
        <f>SUM(W14:W33)</f>
        <v>0</v>
      </c>
      <c r="X34" s="36">
        <f>SUM(X14:X33)</f>
        <v>428733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MICHAL</cp:lastModifiedBy>
  <cp:lastPrinted>2009-08-17T11:44:48Z</cp:lastPrinted>
  <dcterms:created xsi:type="dcterms:W3CDTF">1998-07-08T11:15:35Z</dcterms:created>
  <dcterms:modified xsi:type="dcterms:W3CDTF">2009-08-20T12:03:11Z</dcterms:modified>
  <cp:category/>
  <cp:version/>
  <cp:contentType/>
  <cp:contentStatus/>
</cp:coreProperties>
</file>